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colquhoun\Desktop\Program Dev documents (2024)\Budget\"/>
    </mc:Choice>
  </mc:AlternateContent>
  <xr:revisionPtr revIDLastSave="28" documentId="13_ncr:1_{FCABB942-8556-4C15-AF11-ACC56D9DDC9F}" xr6:coauthVersionLast="47" xr6:coauthVersionMax="47" xr10:uidLastSave="{B66C3853-2F2A-4953-B068-99119032E08C}"/>
  <bookViews>
    <workbookView xWindow="57480" yWindow="120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E94" i="1"/>
  <c r="F94" i="1"/>
  <c r="D93" i="1"/>
  <c r="E93" i="1"/>
  <c r="F93" i="1"/>
  <c r="D81" i="1"/>
  <c r="E81" i="1"/>
  <c r="F29" i="1"/>
  <c r="D87" i="1"/>
  <c r="D88" i="1"/>
  <c r="E88" i="1" s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5" i="1"/>
  <c r="E95" i="1"/>
  <c r="F95" i="1"/>
  <c r="D86" i="1"/>
  <c r="F86" i="1" s="1"/>
  <c r="D83" i="1"/>
  <c r="E83" i="1"/>
  <c r="F83" i="1"/>
  <c r="D84" i="1"/>
  <c r="E84" i="1"/>
  <c r="F84" i="1"/>
  <c r="D82" i="1"/>
  <c r="G47" i="1"/>
  <c r="G17" i="1"/>
  <c r="G29" i="1"/>
  <c r="F100" i="1"/>
  <c r="G96" i="1"/>
  <c r="F77" i="1"/>
  <c r="F78" i="1"/>
  <c r="F79" i="1"/>
  <c r="F81" i="1"/>
  <c r="F76" i="1"/>
  <c r="G55" i="1"/>
  <c r="G73" i="1"/>
  <c r="D59" i="1"/>
  <c r="E59" i="1"/>
  <c r="D60" i="1"/>
  <c r="E60" i="1"/>
  <c r="F60" i="1"/>
  <c r="D61" i="1"/>
  <c r="E61" i="1" s="1"/>
  <c r="F61" i="1" s="1"/>
  <c r="D62" i="1"/>
  <c r="E62" i="1" s="1"/>
  <c r="D63" i="1"/>
  <c r="D64" i="1"/>
  <c r="E64" i="1" s="1"/>
  <c r="D65" i="1"/>
  <c r="E65" i="1" s="1"/>
  <c r="F65" i="1" s="1"/>
  <c r="D66" i="1"/>
  <c r="E66" i="1" s="1"/>
  <c r="F66" i="1" s="1"/>
  <c r="D67" i="1"/>
  <c r="D68" i="1"/>
  <c r="E68" i="1"/>
  <c r="F68" i="1"/>
  <c r="D69" i="1"/>
  <c r="E69" i="1"/>
  <c r="F69" i="1"/>
  <c r="D70" i="1"/>
  <c r="E70" i="1" s="1"/>
  <c r="E71" i="1"/>
  <c r="F71" i="1" s="1"/>
  <c r="D72" i="1"/>
  <c r="E72" i="1"/>
  <c r="F72" i="1"/>
  <c r="D58" i="1"/>
  <c r="D51" i="1"/>
  <c r="D52" i="1"/>
  <c r="D53" i="1"/>
  <c r="D50" i="1"/>
  <c r="F11" i="1"/>
  <c r="F35" i="1"/>
  <c r="F36" i="1"/>
  <c r="F37" i="1"/>
  <c r="F38" i="1"/>
  <c r="F39" i="1"/>
  <c r="F40" i="1"/>
  <c r="F41" i="1"/>
  <c r="F42" i="1"/>
  <c r="F43" i="1"/>
  <c r="F44" i="1"/>
  <c r="F45" i="1"/>
  <c r="F34" i="1"/>
  <c r="E50" i="1" l="1"/>
  <c r="F50" i="1" s="1"/>
  <c r="F55" i="1" s="1"/>
  <c r="E58" i="1"/>
  <c r="F58" i="1" s="1"/>
  <c r="E87" i="1"/>
  <c r="F87" i="1" s="1"/>
  <c r="E82" i="1"/>
  <c r="F82" i="1" s="1"/>
  <c r="F96" i="1" s="1"/>
  <c r="G97" i="1"/>
  <c r="F101" i="1" s="1"/>
  <c r="F64" i="1"/>
  <c r="F102" i="1"/>
  <c r="F59" i="1"/>
  <c r="E67" i="1"/>
  <c r="F67" i="1" s="1"/>
  <c r="E63" i="1"/>
  <c r="F63" i="1" s="1"/>
  <c r="F70" i="1"/>
  <c r="F62" i="1"/>
  <c r="F47" i="1"/>
  <c r="F12" i="1"/>
  <c r="F13" i="1"/>
  <c r="F14" i="1"/>
  <c r="F15" i="1"/>
  <c r="F73" i="1" l="1"/>
  <c r="F97" i="1" s="1"/>
  <c r="F17" i="1"/>
  <c r="F30" i="1" s="1"/>
  <c r="D100" i="1" s="1"/>
  <c r="D101" i="1" l="1"/>
  <c r="D102" i="1"/>
</calcChain>
</file>

<file path=xl/sharedStrings.xml><?xml version="1.0" encoding="utf-8"?>
<sst xmlns="http://schemas.openxmlformats.org/spreadsheetml/2006/main" count="235" uniqueCount="191">
  <si>
    <t>PROGRAM NAME HERE - Budget</t>
  </si>
  <si>
    <t>NOSM U Budget Code (If Applicable):</t>
  </si>
  <si>
    <r>
      <rPr>
        <sz val="11"/>
        <color rgb="FF000000"/>
        <rFont val="Calibri"/>
        <scheme val="minor"/>
      </rPr>
      <t xml:space="preserve">Budget prepared by: 
</t>
    </r>
    <r>
      <rPr>
        <b/>
        <sz val="11"/>
        <color rgb="FFFF0000"/>
        <rFont val="Calibri"/>
        <scheme val="minor"/>
      </rPr>
      <t xml:space="preserve">
</t>
    </r>
  </si>
  <si>
    <t xml:space="preserve">Date: </t>
  </si>
  <si>
    <r>
      <rPr>
        <sz val="11"/>
        <color rgb="FF000000"/>
        <rFont val="Calibri"/>
      </rPr>
      <t xml:space="preserve">Responsible for a zero balance: </t>
    </r>
    <r>
      <rPr>
        <b/>
        <sz val="11"/>
        <color rgb="FFFF0000"/>
        <rFont val="Calibri"/>
      </rPr>
      <t>PHYSICIAN ORGANIZATION</t>
    </r>
  </si>
  <si>
    <t>ADDRESS</t>
  </si>
  <si>
    <t>CONTACT INFO</t>
  </si>
  <si>
    <t>Revenue</t>
  </si>
  <si>
    <t>Registration Fees</t>
  </si>
  <si>
    <t>Type of Registration</t>
  </si>
  <si>
    <t>Number of
Registrants</t>
  </si>
  <si>
    <t>Fee Per 
Registrant</t>
  </si>
  <si>
    <t>Forecast</t>
  </si>
  <si>
    <t>Actual</t>
  </si>
  <si>
    <t xml:space="preserve">    EXAMPLE:  Physicians</t>
  </si>
  <si>
    <t>Physician</t>
  </si>
  <si>
    <t>Nurse Practitioners</t>
  </si>
  <si>
    <t>Allied Health Professionals</t>
  </si>
  <si>
    <t>Learners</t>
  </si>
  <si>
    <t xml:space="preserve">Total Revenue from Registration Fees </t>
  </si>
  <si>
    <t xml:space="preserve"> Industry Sposorship - List by Company/ Organization</t>
  </si>
  <si>
    <t>Company/Organization &amp; Rep Name</t>
  </si>
  <si>
    <t>Email</t>
  </si>
  <si>
    <t>Package</t>
  </si>
  <si>
    <t>Forcasted Sponsorship</t>
  </si>
  <si>
    <t>Actual Sponsorship</t>
  </si>
  <si>
    <t>EXAMPLE:   Pfizer - Jon Smith</t>
  </si>
  <si>
    <t>jsmith@pfizer.com</t>
  </si>
  <si>
    <t>Platinum</t>
  </si>
  <si>
    <t>Operational Funding (e.g. LEG Funds)</t>
  </si>
  <si>
    <t>Other</t>
  </si>
  <si>
    <t>Rolled over funds from previous program (Activity date)</t>
  </si>
  <si>
    <t>Total Sponsorship Revenue</t>
  </si>
  <si>
    <t>Total Revenue</t>
  </si>
  <si>
    <t>Expenses</t>
  </si>
  <si>
    <t>Speaker/Organizer Expenses</t>
  </si>
  <si>
    <t>Speaker Name</t>
  </si>
  <si>
    <t>Meals and
Accom</t>
  </si>
  <si>
    <t>Travel</t>
  </si>
  <si>
    <t>Honoraria</t>
  </si>
  <si>
    <t>HST as noted on speaker invoice</t>
  </si>
  <si>
    <t>EXAMPLE:  Dr. Pat Smith (psmith@clinic.ca)</t>
  </si>
  <si>
    <t>Speaker 1</t>
  </si>
  <si>
    <t>Speaker 2</t>
  </si>
  <si>
    <t>Speaker 3</t>
  </si>
  <si>
    <t>Speaker 4</t>
  </si>
  <si>
    <t>Speaker 5</t>
  </si>
  <si>
    <t>Speaker 6</t>
  </si>
  <si>
    <t>Speaker 7</t>
  </si>
  <si>
    <t>Speaker 8</t>
  </si>
  <si>
    <t>Speaker 9</t>
  </si>
  <si>
    <t>Speaker 10</t>
  </si>
  <si>
    <t>Planning Committee</t>
  </si>
  <si>
    <t>Total Speaker/Organizer Expenses</t>
  </si>
  <si>
    <t>Catering Expenses</t>
  </si>
  <si>
    <t>Type of Meal</t>
  </si>
  <si>
    <t>Number ordered</t>
  </si>
  <si>
    <t>Cost per person</t>
  </si>
  <si>
    <t>Sub-Total</t>
  </si>
  <si>
    <t>Taxes (HST)</t>
  </si>
  <si>
    <t>Total</t>
  </si>
  <si>
    <t xml:space="preserve">    EXAMPLE:  Breakfast</t>
  </si>
  <si>
    <t>Lunch</t>
  </si>
  <si>
    <t>Break AM</t>
  </si>
  <si>
    <t>Break PM</t>
  </si>
  <si>
    <t>Total Catering Expenses</t>
  </si>
  <si>
    <t>Operating Expenses</t>
  </si>
  <si>
    <t xml:space="preserve">Description </t>
  </si>
  <si>
    <t>Number of Items</t>
  </si>
  <si>
    <t>Cost</t>
  </si>
  <si>
    <t>Conference Room Rental</t>
  </si>
  <si>
    <t>Other Venue Expenses</t>
  </si>
  <si>
    <t>AV Equipment Rental</t>
  </si>
  <si>
    <t>AV Technician Fee (Venue)</t>
  </si>
  <si>
    <r>
      <rPr>
        <sz val="11"/>
        <color rgb="FF000000"/>
        <rFont val="Calibri"/>
        <scheme val="minor"/>
      </rPr>
      <t xml:space="preserve">Conference Staff </t>
    </r>
    <r>
      <rPr>
        <i/>
        <sz val="10"/>
        <color rgb="FF000000"/>
        <rFont val="Calibri"/>
        <scheme val="minor"/>
      </rPr>
      <t>(Not including CEPD Staff, see CEPD Event Support)</t>
    </r>
  </si>
  <si>
    <t>Signage Printing and Design</t>
  </si>
  <si>
    <t>Advertising (Social Media boosts and Print)</t>
  </si>
  <si>
    <t>Name tags and Tent Cards</t>
  </si>
  <si>
    <t>Photocopying / Course Material</t>
  </si>
  <si>
    <t xml:space="preserve">Website and Registration Development </t>
  </si>
  <si>
    <t>Speaker gifts and thank you cards</t>
  </si>
  <si>
    <t>Swag or other give-aways and conference bags</t>
  </si>
  <si>
    <t>Sellable merchendise (ie. local products for participants to purchase)</t>
  </si>
  <si>
    <t>NOSM U IT Support  ($90/hour)</t>
  </si>
  <si>
    <t>Total Operating Expenses</t>
  </si>
  <si>
    <t>CEPD Application Support and Review</t>
  </si>
  <si>
    <t>Credit Types</t>
  </si>
  <si>
    <t>CFPC MainPro+ Certification (1 year)</t>
  </si>
  <si>
    <t xml:space="preserve">RCPSC Accreditation Section 1 (1 year) </t>
  </si>
  <si>
    <t>CFPC MainPro+ and RCSPC Section 1 (1 year)</t>
  </si>
  <si>
    <t xml:space="preserve">RCPSC Accreditation Section 3 (3 years) </t>
  </si>
  <si>
    <t xml:space="preserve">Additional CEPD Application Support </t>
  </si>
  <si>
    <t>Subtotal</t>
  </si>
  <si>
    <t>HST</t>
  </si>
  <si>
    <t>Approved Application Addendum with Partial Review</t>
  </si>
  <si>
    <t>Expedited Application Review</t>
  </si>
  <si>
    <r>
      <t xml:space="preserve">Needs Assessment Strategy-Research Coordinator support requested.  </t>
    </r>
    <r>
      <rPr>
        <i/>
        <sz val="11"/>
        <color rgb="FFFF0000"/>
        <rFont val="Calibri"/>
      </rPr>
      <t>*Can be purchased in addition to Support Package</t>
    </r>
  </si>
  <si>
    <r>
      <rPr>
        <sz val="11"/>
        <color rgb="FF000000"/>
        <rFont val="Calibri"/>
      </rPr>
      <t xml:space="preserve">Application Development Support. </t>
    </r>
    <r>
      <rPr>
        <i/>
        <sz val="11"/>
        <color rgb="FF000000"/>
        <rFont val="Calibri"/>
      </rPr>
      <t xml:space="preserve"> </t>
    </r>
    <r>
      <rPr>
        <b/>
        <i/>
        <sz val="11"/>
        <color rgb="FFFF0000"/>
        <rFont val="Calibri"/>
      </rPr>
      <t>**Included in Support Package**</t>
    </r>
    <r>
      <rPr>
        <sz val="11"/>
        <color rgb="FF000000"/>
        <rFont val="Calibri"/>
      </rPr>
      <t xml:space="preserve"> </t>
    </r>
  </si>
  <si>
    <t>CEPD Event Support Services</t>
  </si>
  <si>
    <t>Use of Fourwaves Website development and registration system</t>
  </si>
  <si>
    <t>NA</t>
  </si>
  <si>
    <t>Use of Fourwaves Website abstract submission process</t>
  </si>
  <si>
    <t>Premium Event Support Package</t>
  </si>
  <si>
    <t xml:space="preserve">Support Package - additional day </t>
  </si>
  <si>
    <t>Support Package Add on - Archived session fee (Asynchoronous)</t>
  </si>
  <si>
    <t>Support Package Add on - Advanced Evaluation Analysis and Presentation to SPC as part of needs assessment</t>
  </si>
  <si>
    <t>Additional Planning Meetings above Support PKG (9 meetings)</t>
  </si>
  <si>
    <r>
      <rPr>
        <sz val="11"/>
        <color rgb="FF000000"/>
        <rFont val="Calibri"/>
        <scheme val="minor"/>
      </rPr>
      <t>CEPD Staff Overtime</t>
    </r>
    <r>
      <rPr>
        <i/>
        <sz val="10"/>
        <color rgb="FF000000"/>
        <rFont val="Calibri"/>
        <scheme val="minor"/>
      </rPr>
      <t xml:space="preserve"> ($90/hour before 8 a.m. and after 5 p.m.)</t>
    </r>
  </si>
  <si>
    <t>CEPD Staff Travel and Accommodation Costs</t>
  </si>
  <si>
    <t>Other:  Please Specify (additons/adjustments)</t>
  </si>
  <si>
    <t>Total CEPD Fees</t>
  </si>
  <si>
    <t>Total Expenses</t>
  </si>
  <si>
    <t xml:space="preserve">Summary </t>
  </si>
  <si>
    <t>Forcasted</t>
  </si>
  <si>
    <t>Net Income (Loss)</t>
  </si>
  <si>
    <t>+ A</t>
  </si>
  <si>
    <t>pplicable CEPD Staff travel and accommodation</t>
  </si>
  <si>
    <t>Includes: Bronze</t>
  </si>
  <si>
    <t>level services plus</t>
  </si>
  <si>
    <t>•</t>
  </si>
  <si>
    <t>On site event support from one</t>
  </si>
  <si>
    <t>-two</t>
  </si>
  <si>
    <t>CEPD staff member for e</t>
  </si>
  <si>
    <t>vents with up to a maximum of</t>
  </si>
  <si>
    <t>150 participants</t>
  </si>
  <si>
    <t>Arrival 1.5 hours prior to start of event to set-</t>
  </si>
  <si>
    <t>up registration, ensure appropriate signage,</t>
  </si>
  <si>
    <t>approve room set-</t>
  </si>
  <si>
    <t>up, AV set</t>
  </si>
  <si>
    <t>-up,</t>
  </si>
  <si>
    <t>and finalize schedule for catering</t>
  </si>
  <si>
    <t>Coordination of industry representatives. (CEPD staff will support them during the event to</t>
  </si>
  <si>
    <t>ensure that they are recognized appropriately, and that they comply with all ethica</t>
  </si>
  <si>
    <t>l</t>
  </si>
  <si>
    <t>s</t>
  </si>
  <si>
    <t>tandards while in attendance)</t>
  </si>
  <si>
    <t>On</t>
  </si>
  <si>
    <t>-site support for speakers and PPC members</t>
  </si>
  <si>
    <t>Greet p</t>
  </si>
  <si>
    <t>articipants</t>
  </si>
  <si>
    <t>and s</t>
  </si>
  <si>
    <t>upport participant registration and information</t>
  </si>
  <si>
    <t>desk throughout</t>
  </si>
  <si>
    <t>event</t>
  </si>
  <si>
    <t>Manage logistics with respect to venue and catering</t>
  </si>
  <si>
    <t>Introduce speakers and/or faculty</t>
  </si>
  <si>
    <t>and provide moderation</t>
  </si>
  <si>
    <t>Creation, printing</t>
  </si>
  <si>
    <t>and distribution of participant name tags, conferen</t>
  </si>
  <si>
    <t>ce packages</t>
  </si>
  <si>
    <t>an</t>
  </si>
  <si>
    <t>d</t>
  </si>
  <si>
    <t>o</t>
  </si>
  <si>
    <t>ther applicable materials</t>
  </si>
  <si>
    <t>Distribution of certificates of a</t>
  </si>
  <si>
    <t>ttendance</t>
  </si>
  <si>
    <t>Tear down and clean-</t>
  </si>
  <si>
    <t>up fo</t>
  </si>
  <si>
    <t>llowing the</t>
  </si>
  <si>
    <t>BRONZE</t>
  </si>
  <si>
    <t>..................................</t>
  </si>
  <si>
    <t>...............................................................</t>
  </si>
  <si>
    <t>Includes:</t>
  </si>
  <si>
    <t>Unlimited OTN/WebEx or NOSM campus room bookings</t>
  </si>
  <si>
    <t>Budget m</t>
  </si>
  <si>
    <t>anagement and s</t>
  </si>
  <si>
    <t>ponsorship m</t>
  </si>
  <si>
    <t>anagement</t>
  </si>
  <si>
    <t>Custom save the d</t>
  </si>
  <si>
    <t>ate, p</t>
  </si>
  <si>
    <t>oster(s) and p</t>
  </si>
  <si>
    <t>rogram d</t>
  </si>
  <si>
    <t>esign</t>
  </si>
  <si>
    <t>Promotion</t>
  </si>
  <si>
    <t>of the event</t>
  </si>
  <si>
    <t>in the NOSM Pulse, Clinical,</t>
  </si>
  <si>
    <t>and target distribution to Medical and</t>
  </si>
  <si>
    <t>Human Sciences Faculty</t>
  </si>
  <si>
    <t>Co</t>
  </si>
  <si>
    <t>mmunication with speakers regarding RCSPC Educational Elements, CFPC Qualit</t>
  </si>
  <si>
    <t>y</t>
  </si>
  <si>
    <t>C</t>
  </si>
  <si>
    <t>riteria, and</t>
  </si>
  <si>
    <t>/or ethical s</t>
  </si>
  <si>
    <t>tandards (including distribution and collection of required COI</t>
  </si>
  <si>
    <t>disclosure forms)</t>
  </si>
  <si>
    <t>Creation and distribution of participant certificates</t>
  </si>
  <si>
    <t>Speaker t</t>
  </si>
  <si>
    <t>hank</t>
  </si>
  <si>
    <t>-you l</t>
  </si>
  <si>
    <t>etters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</si>
</sst>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;\-&quot;$&quot;#,##0.00"/>
    <numFmt numFmtId="165" formatCode="&quot;$&quot;#,##0.00;[Red]\-&quot;$&quot;#,##0.0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$&quot;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</font>
    <font>
      <i/>
      <sz val="11"/>
      <color rgb="FFFF0000"/>
      <name val="Calibri"/>
    </font>
    <font>
      <sz val="11"/>
      <color theme="1"/>
      <name val="Calibri"/>
    </font>
    <font>
      <i/>
      <sz val="11"/>
      <color rgb="FF000000"/>
      <name val="Calibri"/>
    </font>
    <font>
      <b/>
      <i/>
      <sz val="11"/>
      <color rgb="FFFF0000"/>
      <name val="Calibri"/>
    </font>
    <font>
      <sz val="11"/>
      <color rgb="FF000000"/>
      <name val="Calibri"/>
      <scheme val="minor"/>
    </font>
    <font>
      <b/>
      <sz val="11"/>
      <color rgb="FFFF0000"/>
      <name val="Calibri"/>
      <scheme val="minor"/>
    </font>
    <font>
      <sz val="11"/>
      <name val="Calibri"/>
      <scheme val="minor"/>
    </font>
    <font>
      <sz val="11"/>
      <color rgb="FF000000"/>
      <name val="Calibri"/>
      <charset val="1"/>
    </font>
    <font>
      <b/>
      <sz val="11"/>
      <color rgb="FFFF0000"/>
      <name val="Calibri"/>
      <charset val="1"/>
    </font>
    <font>
      <b/>
      <sz val="9"/>
      <color rgb="FF000000"/>
      <name val="Calibri"/>
      <charset val="1"/>
    </font>
    <font>
      <i/>
      <sz val="10"/>
      <color rgb="FF000000"/>
      <name val="Calibri"/>
      <scheme val="minor"/>
    </font>
    <font>
      <b/>
      <sz val="11"/>
      <color rgb="FFFF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166" fontId="7" fillId="0" borderId="0" applyFont="0" applyFill="0" applyBorder="0" applyAlignment="0" applyProtection="0"/>
  </cellStyleXfs>
  <cellXfs count="224">
    <xf numFmtId="0" fontId="0" fillId="0" borderId="0" xfId="0"/>
    <xf numFmtId="0" fontId="11" fillId="0" borderId="7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167" fontId="5" fillId="3" borderId="1" xfId="0" applyNumberFormat="1" applyFont="1" applyFill="1" applyBorder="1" applyAlignment="1" applyProtection="1">
      <alignment horizontal="left" vertical="top" wrapText="1"/>
      <protection locked="0"/>
    </xf>
    <xf numFmtId="167" fontId="13" fillId="3" borderId="2" xfId="0" applyNumberFormat="1" applyFont="1" applyFill="1" applyBorder="1" applyAlignment="1" applyProtection="1">
      <alignment horizontal="center" vertical="top" wrapText="1"/>
      <protection locked="0"/>
    </xf>
    <xf numFmtId="167" fontId="5" fillId="3" borderId="2" xfId="0" applyNumberFormat="1" applyFont="1" applyFill="1" applyBorder="1" applyAlignment="1" applyProtection="1">
      <alignment horizontal="left" vertical="top" wrapText="1"/>
      <protection locked="0"/>
    </xf>
    <xf numFmtId="167" fontId="5" fillId="4" borderId="2" xfId="0" applyNumberFormat="1" applyFont="1" applyFill="1" applyBorder="1" applyAlignment="1">
      <alignment horizontal="center" vertical="top" wrapText="1"/>
    </xf>
    <xf numFmtId="167" fontId="5" fillId="4" borderId="3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 applyProtection="1">
      <alignment vertical="top" wrapText="1"/>
      <protection locked="0"/>
    </xf>
    <xf numFmtId="167" fontId="9" fillId="0" borderId="5" xfId="0" applyNumberFormat="1" applyFont="1" applyBorder="1" applyAlignment="1" applyProtection="1">
      <alignment vertical="top" wrapText="1"/>
      <protection locked="0"/>
    </xf>
    <xf numFmtId="167" fontId="9" fillId="0" borderId="6" xfId="0" applyNumberFormat="1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167" fontId="0" fillId="0" borderId="8" xfId="0" applyNumberFormat="1" applyBorder="1" applyAlignment="1" applyProtection="1">
      <alignment vertical="top" wrapText="1"/>
      <protection locked="0"/>
    </xf>
    <xf numFmtId="167" fontId="0" fillId="0" borderId="8" xfId="0" applyNumberFormat="1" applyBorder="1" applyAlignment="1">
      <alignment vertical="top" wrapText="1"/>
    </xf>
    <xf numFmtId="164" fontId="0" fillId="0" borderId="8" xfId="0" applyNumberFormat="1" applyBorder="1" applyAlignment="1">
      <alignment vertical="top" wrapText="1"/>
    </xf>
    <xf numFmtId="167" fontId="0" fillId="0" borderId="9" xfId="0" applyNumberFormat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7" fontId="9" fillId="0" borderId="8" xfId="0" applyNumberFormat="1" applyFont="1" applyBorder="1" applyAlignment="1">
      <alignment vertical="top" wrapText="1"/>
    </xf>
    <xf numFmtId="164" fontId="9" fillId="0" borderId="8" xfId="0" applyNumberFormat="1" applyFont="1" applyBorder="1" applyAlignment="1">
      <alignment vertical="top" wrapText="1"/>
    </xf>
    <xf numFmtId="168" fontId="2" fillId="6" borderId="14" xfId="1" applyNumberFormat="1" applyFont="1" applyFill="1" applyBorder="1" applyAlignment="1" applyProtection="1">
      <alignment vertical="top" wrapText="1"/>
      <protection locked="0"/>
    </xf>
    <xf numFmtId="167" fontId="2" fillId="6" borderId="15" xfId="0" applyNumberFormat="1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22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top" wrapText="1" indent="1"/>
      <protection locked="0"/>
    </xf>
    <xf numFmtId="164" fontId="9" fillId="0" borderId="5" xfId="0" applyNumberFormat="1" applyFont="1" applyBorder="1" applyAlignment="1">
      <alignment vertical="top" wrapText="1"/>
    </xf>
    <xf numFmtId="167" fontId="0" fillId="0" borderId="6" xfId="0" applyNumberFormat="1" applyBorder="1" applyAlignment="1">
      <alignment vertical="top" wrapText="1"/>
    </xf>
    <xf numFmtId="0" fontId="0" fillId="0" borderId="7" xfId="0" applyBorder="1" applyAlignment="1" applyProtection="1">
      <alignment horizontal="left" vertical="top" wrapText="1" indent="1"/>
      <protection locked="0"/>
    </xf>
    <xf numFmtId="0" fontId="0" fillId="0" borderId="7" xfId="0" applyBorder="1" applyAlignment="1">
      <alignment vertical="top" wrapText="1"/>
    </xf>
    <xf numFmtId="168" fontId="2" fillId="6" borderId="8" xfId="1" applyNumberFormat="1" applyFont="1" applyFill="1" applyBorder="1" applyAlignment="1">
      <alignment vertical="top" wrapText="1"/>
    </xf>
    <xf numFmtId="167" fontId="2" fillId="6" borderId="9" xfId="0" applyNumberFormat="1" applyFont="1" applyFill="1" applyBorder="1" applyAlignment="1">
      <alignment vertical="top" wrapText="1"/>
    </xf>
    <xf numFmtId="164" fontId="10" fillId="2" borderId="14" xfId="0" applyNumberFormat="1" applyFont="1" applyFill="1" applyBorder="1" applyAlignment="1">
      <alignment vertical="top" wrapText="1"/>
    </xf>
    <xf numFmtId="167" fontId="4" fillId="2" borderId="15" xfId="0" applyNumberFormat="1" applyFont="1" applyFill="1" applyBorder="1" applyAlignment="1">
      <alignment vertical="top" wrapText="1"/>
    </xf>
    <xf numFmtId="167" fontId="5" fillId="4" borderId="19" xfId="0" applyNumberFormat="1" applyFont="1" applyFill="1" applyBorder="1" applyAlignment="1">
      <alignment horizontal="center" vertical="top" wrapText="1"/>
    </xf>
    <xf numFmtId="167" fontId="5" fillId="3" borderId="4" xfId="0" applyNumberFormat="1" applyFont="1" applyFill="1" applyBorder="1" applyAlignment="1" applyProtection="1">
      <alignment horizontal="left" vertical="top" wrapText="1"/>
      <protection locked="0"/>
    </xf>
    <xf numFmtId="167" fontId="6" fillId="3" borderId="5" xfId="0" applyNumberFormat="1" applyFont="1" applyFill="1" applyBorder="1" applyAlignment="1" applyProtection="1">
      <alignment horizontal="center" vertical="top" wrapText="1"/>
      <protection locked="0"/>
    </xf>
    <xf numFmtId="167" fontId="6" fillId="3" borderId="5" xfId="0" applyNumberFormat="1" applyFont="1" applyFill="1" applyBorder="1" applyAlignment="1">
      <alignment horizontal="center" vertical="top" wrapText="1"/>
    </xf>
    <xf numFmtId="167" fontId="0" fillId="0" borderId="5" xfId="0" applyNumberFormat="1" applyBorder="1" applyAlignment="1">
      <alignment vertical="top" wrapText="1"/>
    </xf>
    <xf numFmtId="0" fontId="9" fillId="0" borderId="7" xfId="0" applyFont="1" applyBorder="1" applyAlignment="1">
      <alignment vertical="top"/>
    </xf>
    <xf numFmtId="168" fontId="9" fillId="0" borderId="8" xfId="0" applyNumberFormat="1" applyFont="1" applyBorder="1" applyAlignment="1" applyProtection="1">
      <alignment vertical="top" wrapText="1"/>
      <protection locked="0"/>
    </xf>
    <xf numFmtId="168" fontId="9" fillId="0" borderId="8" xfId="0" applyNumberFormat="1" applyFont="1" applyBorder="1" applyAlignment="1">
      <alignment vertical="top" wrapText="1"/>
    </xf>
    <xf numFmtId="168" fontId="0" fillId="0" borderId="8" xfId="0" applyNumberFormat="1" applyBorder="1" applyAlignment="1" applyProtection="1">
      <alignment vertical="top" wrapText="1"/>
      <protection locked="0"/>
    </xf>
    <xf numFmtId="168" fontId="0" fillId="0" borderId="8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168" fontId="0" fillId="0" borderId="11" xfId="0" applyNumberFormat="1" applyBorder="1" applyAlignment="1" applyProtection="1">
      <alignment vertical="top" wrapText="1"/>
      <protection locked="0"/>
    </xf>
    <xf numFmtId="168" fontId="0" fillId="0" borderId="11" xfId="0" applyNumberFormat="1" applyBorder="1" applyAlignment="1">
      <alignment vertical="top" wrapText="1"/>
    </xf>
    <xf numFmtId="167" fontId="0" fillId="0" borderId="11" xfId="0" applyNumberFormat="1" applyBorder="1" applyAlignment="1">
      <alignment vertical="top" wrapText="1"/>
    </xf>
    <xf numFmtId="164" fontId="0" fillId="0" borderId="11" xfId="0" applyNumberFormat="1" applyBorder="1" applyAlignment="1">
      <alignment vertical="top" wrapText="1"/>
    </xf>
    <xf numFmtId="167" fontId="0" fillId="0" borderId="12" xfId="0" applyNumberFormat="1" applyBorder="1" applyAlignment="1">
      <alignment vertical="top" wrapText="1"/>
    </xf>
    <xf numFmtId="168" fontId="2" fillId="6" borderId="2" xfId="1" applyNumberFormat="1" applyFont="1" applyFill="1" applyBorder="1" applyAlignment="1">
      <alignment vertical="top" wrapText="1"/>
    </xf>
    <xf numFmtId="167" fontId="2" fillId="6" borderId="3" xfId="0" applyNumberFormat="1" applyFont="1" applyFill="1" applyBorder="1" applyAlignment="1">
      <alignment vertical="top" wrapText="1"/>
    </xf>
    <xf numFmtId="167" fontId="14" fillId="3" borderId="5" xfId="0" applyNumberFormat="1" applyFont="1" applyFill="1" applyBorder="1" applyAlignment="1" applyProtection="1">
      <alignment horizontal="center" vertical="top" wrapText="1"/>
      <protection locked="0"/>
    </xf>
    <xf numFmtId="167" fontId="5" fillId="3" borderId="5" xfId="0" applyNumberFormat="1" applyFont="1" applyFill="1" applyBorder="1" applyAlignment="1" applyProtection="1">
      <alignment horizontal="center" vertical="top" wrapText="1"/>
      <protection locked="0"/>
    </xf>
    <xf numFmtId="167" fontId="6" fillId="3" borderId="6" xfId="0" applyNumberFormat="1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right" vertical="top" wrapText="1"/>
    </xf>
    <xf numFmtId="4" fontId="9" fillId="0" borderId="8" xfId="0" applyNumberFormat="1" applyFont="1" applyBorder="1" applyAlignment="1">
      <alignment horizontal="right" vertical="top" wrapText="1"/>
    </xf>
    <xf numFmtId="165" fontId="9" fillId="0" borderId="8" xfId="0" applyNumberFormat="1" applyFont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4" fontId="11" fillId="0" borderId="8" xfId="0" applyNumberFormat="1" applyFont="1" applyBorder="1" applyAlignment="1">
      <alignment horizontal="right" vertical="top" wrapText="1"/>
    </xf>
    <xf numFmtId="165" fontId="11" fillId="0" borderId="8" xfId="0" applyNumberFormat="1" applyFont="1" applyBorder="1" applyAlignment="1">
      <alignment horizontal="right" vertical="top" wrapText="1"/>
    </xf>
    <xf numFmtId="168" fontId="2" fillId="6" borderId="3" xfId="1" applyNumberFormat="1" applyFont="1" applyFill="1" applyBorder="1" applyAlignment="1">
      <alignment vertical="top" wrapText="1"/>
    </xf>
    <xf numFmtId="0" fontId="17" fillId="4" borderId="31" xfId="0" applyFont="1" applyFill="1" applyBorder="1" applyAlignment="1" applyProtection="1">
      <alignment vertical="top" wrapText="1"/>
      <protection locked="0"/>
    </xf>
    <xf numFmtId="0" fontId="3" fillId="4" borderId="31" xfId="0" applyFont="1" applyFill="1" applyBorder="1" applyAlignment="1" applyProtection="1">
      <alignment horizontal="center" vertical="top" wrapText="1"/>
      <protection locked="0"/>
    </xf>
    <xf numFmtId="0" fontId="5" fillId="4" borderId="31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165" fontId="11" fillId="0" borderId="8" xfId="0" applyNumberFormat="1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165" fontId="11" fillId="0" borderId="5" xfId="0" applyNumberFormat="1" applyFont="1" applyBorder="1" applyAlignment="1">
      <alignment vertical="top" wrapText="1"/>
    </xf>
    <xf numFmtId="0" fontId="17" fillId="4" borderId="38" xfId="0" applyFont="1" applyFill="1" applyBorder="1" applyAlignment="1" applyProtection="1">
      <alignment vertical="top" wrapText="1"/>
      <protection locked="0"/>
    </xf>
    <xf numFmtId="0" fontId="3" fillId="4" borderId="39" xfId="0" applyFont="1" applyFill="1" applyBorder="1" applyAlignment="1" applyProtection="1">
      <alignment horizontal="center" vertical="top" wrapText="1"/>
      <protection locked="0"/>
    </xf>
    <xf numFmtId="0" fontId="3" fillId="4" borderId="40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>
      <alignment vertical="top" wrapText="1"/>
    </xf>
    <xf numFmtId="165" fontId="11" fillId="0" borderId="26" xfId="0" applyNumberFormat="1" applyFont="1" applyBorder="1" applyAlignment="1">
      <alignment vertical="top" wrapText="1"/>
    </xf>
    <xf numFmtId="168" fontId="11" fillId="0" borderId="26" xfId="0" applyNumberFormat="1" applyFont="1" applyBorder="1" applyAlignment="1">
      <alignment vertical="top" wrapText="1"/>
    </xf>
    <xf numFmtId="0" fontId="26" fillId="0" borderId="66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165" fontId="11" fillId="0" borderId="31" xfId="0" applyNumberFormat="1" applyFont="1" applyBorder="1" applyAlignment="1">
      <alignment vertical="top" wrapText="1"/>
    </xf>
    <xf numFmtId="168" fontId="11" fillId="0" borderId="31" xfId="0" applyNumberFormat="1" applyFont="1" applyBorder="1" applyAlignment="1">
      <alignment vertical="top" wrapText="1"/>
    </xf>
    <xf numFmtId="0" fontId="11" fillId="0" borderId="3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0" fillId="0" borderId="29" xfId="0" applyBorder="1" applyAlignment="1">
      <alignment vertical="top"/>
    </xf>
    <xf numFmtId="165" fontId="11" fillId="0" borderId="29" xfId="0" applyNumberFormat="1" applyFont="1" applyBorder="1" applyAlignment="1">
      <alignment vertical="top" wrapText="1"/>
    </xf>
    <xf numFmtId="168" fontId="11" fillId="0" borderId="29" xfId="0" applyNumberFormat="1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7" fillId="4" borderId="42" xfId="0" applyFont="1" applyFill="1" applyBorder="1" applyAlignment="1" applyProtection="1">
      <alignment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3" fillId="4" borderId="36" xfId="0" applyFont="1" applyFill="1" applyBorder="1" applyAlignment="1" applyProtection="1">
      <alignment horizontal="center" vertical="top" wrapText="1"/>
      <protection locked="0"/>
    </xf>
    <xf numFmtId="0" fontId="11" fillId="0" borderId="43" xfId="0" applyFont="1" applyBorder="1" applyAlignment="1">
      <alignment vertical="top" wrapText="1"/>
    </xf>
    <xf numFmtId="0" fontId="11" fillId="0" borderId="31" xfId="0" applyFont="1" applyBorder="1" applyAlignment="1">
      <alignment horizontal="center" vertical="top" wrapText="1"/>
    </xf>
    <xf numFmtId="168" fontId="11" fillId="0" borderId="31" xfId="0" applyNumberFormat="1" applyFont="1" applyBorder="1" applyAlignment="1">
      <alignment horizontal="center" vertical="top" wrapText="1"/>
    </xf>
    <xf numFmtId="0" fontId="18" fillId="0" borderId="37" xfId="0" applyFont="1" applyBorder="1" applyAlignment="1">
      <alignment vertical="top" wrapText="1"/>
    </xf>
    <xf numFmtId="168" fontId="11" fillId="0" borderId="31" xfId="0" applyNumberFormat="1" applyFont="1" applyBorder="1" applyAlignment="1">
      <alignment horizontal="right" vertical="top" wrapText="1"/>
    </xf>
    <xf numFmtId="0" fontId="11" fillId="0" borderId="41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top" wrapText="1"/>
    </xf>
    <xf numFmtId="168" fontId="11" fillId="0" borderId="26" xfId="0" applyNumberFormat="1" applyFont="1" applyBorder="1" applyAlignment="1">
      <alignment horizontal="center" vertical="top" wrapText="1"/>
    </xf>
    <xf numFmtId="0" fontId="18" fillId="0" borderId="27" xfId="0" applyFont="1" applyBorder="1" applyAlignment="1">
      <alignment vertical="top" wrapText="1"/>
    </xf>
    <xf numFmtId="0" fontId="0" fillId="0" borderId="26" xfId="0" applyBorder="1" applyAlignment="1">
      <alignment vertical="top"/>
    </xf>
    <xf numFmtId="168" fontId="0" fillId="0" borderId="26" xfId="0" applyNumberFormat="1" applyBorder="1" applyAlignment="1">
      <alignment vertical="top"/>
    </xf>
    <xf numFmtId="0" fontId="0" fillId="0" borderId="41" xfId="0" applyBorder="1" applyAlignment="1">
      <alignment vertical="top"/>
    </xf>
    <xf numFmtId="0" fontId="31" fillId="0" borderId="41" xfId="0" applyFont="1" applyBorder="1" applyAlignment="1">
      <alignment vertical="top"/>
    </xf>
    <xf numFmtId="168" fontId="2" fillId="6" borderId="44" xfId="1" applyNumberFormat="1" applyFont="1" applyFill="1" applyBorder="1" applyAlignment="1">
      <alignment vertical="top" wrapText="1"/>
    </xf>
    <xf numFmtId="168" fontId="2" fillId="6" borderId="45" xfId="1" applyNumberFormat="1" applyFont="1" applyFill="1" applyBorder="1" applyAlignment="1">
      <alignment vertical="top" wrapText="1"/>
    </xf>
    <xf numFmtId="164" fontId="10" fillId="2" borderId="11" xfId="0" applyNumberFormat="1" applyFont="1" applyFill="1" applyBorder="1" applyAlignment="1">
      <alignment vertical="top" wrapText="1"/>
    </xf>
    <xf numFmtId="164" fontId="10" fillId="2" borderId="50" xfId="0" applyNumberFormat="1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165" fontId="16" fillId="0" borderId="0" xfId="0" applyNumberFormat="1" applyFont="1" applyAlignment="1">
      <alignment vertical="top"/>
    </xf>
    <xf numFmtId="0" fontId="0" fillId="0" borderId="41" xfId="0" applyBorder="1" applyAlignment="1">
      <alignment vertical="top" wrapText="1"/>
    </xf>
    <xf numFmtId="0" fontId="0" fillId="3" borderId="0" xfId="0" applyFill="1" applyAlignment="1" applyProtection="1">
      <alignment vertical="top"/>
      <protection locked="0"/>
    </xf>
    <xf numFmtId="0" fontId="11" fillId="0" borderId="58" xfId="0" applyFont="1" applyBorder="1" applyAlignment="1">
      <alignment horizontal="right" vertical="top" wrapText="1"/>
    </xf>
    <xf numFmtId="0" fontId="11" fillId="3" borderId="0" xfId="0" applyFont="1" applyFill="1" applyAlignment="1">
      <alignment vertical="top" wrapText="1"/>
    </xf>
    <xf numFmtId="167" fontId="6" fillId="0" borderId="5" xfId="0" applyNumberFormat="1" applyFont="1" applyBorder="1" applyAlignment="1">
      <alignment horizontal="center" vertical="top" wrapText="1"/>
    </xf>
    <xf numFmtId="0" fontId="19" fillId="0" borderId="46" xfId="0" applyFont="1" applyBorder="1" applyAlignment="1" applyProtection="1">
      <alignment horizontal="center" vertical="top" wrapText="1"/>
      <protection locked="0"/>
    </xf>
    <xf numFmtId="0" fontId="19" fillId="0" borderId="47" xfId="0" applyFont="1" applyBorder="1" applyAlignment="1" applyProtection="1">
      <alignment horizontal="center" vertical="top" wrapText="1"/>
      <protection locked="0"/>
    </xf>
    <xf numFmtId="0" fontId="19" fillId="0" borderId="48" xfId="0" applyFont="1" applyBorder="1" applyAlignment="1" applyProtection="1">
      <alignment horizontal="center" vertical="top" wrapText="1"/>
      <protection locked="0"/>
    </xf>
    <xf numFmtId="0" fontId="33" fillId="3" borderId="59" xfId="0" applyFont="1" applyFill="1" applyBorder="1" applyAlignment="1" applyProtection="1">
      <alignment vertical="top" wrapText="1"/>
      <protection locked="0"/>
    </xf>
    <xf numFmtId="0" fontId="33" fillId="3" borderId="0" xfId="0" applyFont="1" applyFill="1" applyAlignment="1" applyProtection="1">
      <alignment vertical="top" wrapText="1"/>
      <protection locked="0"/>
    </xf>
    <xf numFmtId="0" fontId="33" fillId="3" borderId="60" xfId="0" applyFont="1" applyFill="1" applyBorder="1" applyAlignment="1" applyProtection="1">
      <alignment vertical="top" wrapText="1"/>
      <protection locked="0"/>
    </xf>
    <xf numFmtId="0" fontId="26" fillId="0" borderId="59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60" xfId="0" applyFont="1" applyBorder="1" applyAlignment="1">
      <alignment vertical="top"/>
    </xf>
    <xf numFmtId="0" fontId="35" fillId="7" borderId="59" xfId="0" applyFont="1" applyFill="1" applyBorder="1" applyAlignment="1">
      <alignment vertical="top"/>
    </xf>
    <xf numFmtId="0" fontId="35" fillId="7" borderId="0" xfId="0" applyFont="1" applyFill="1" applyAlignment="1">
      <alignment vertical="top"/>
    </xf>
    <xf numFmtId="0" fontId="35" fillId="7" borderId="60" xfId="0" applyFont="1" applyFill="1" applyBorder="1" applyAlignment="1">
      <alignment vertical="top"/>
    </xf>
    <xf numFmtId="0" fontId="35" fillId="0" borderId="61" xfId="0" applyFont="1" applyBorder="1" applyAlignment="1">
      <alignment vertical="top"/>
    </xf>
    <xf numFmtId="0" fontId="35" fillId="0" borderId="62" xfId="0" applyFont="1" applyBorder="1" applyAlignment="1">
      <alignment vertical="top"/>
    </xf>
    <xf numFmtId="0" fontId="35" fillId="0" borderId="63" xfId="0" applyFont="1" applyBorder="1" applyAlignment="1">
      <alignment vertical="top"/>
    </xf>
    <xf numFmtId="0" fontId="19" fillId="2" borderId="49" xfId="0" applyFont="1" applyFill="1" applyBorder="1" applyAlignment="1" applyProtection="1">
      <alignment horizontal="right" vertical="top" wrapText="1"/>
      <protection locked="0"/>
    </xf>
    <xf numFmtId="0" fontId="19" fillId="2" borderId="11" xfId="0" applyFont="1" applyFill="1" applyBorder="1" applyAlignment="1" applyProtection="1">
      <alignment horizontal="righ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8" xfId="0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0" fontId="17" fillId="4" borderId="2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2" xfId="0" applyFont="1" applyFill="1" applyBorder="1" applyAlignment="1" applyProtection="1">
      <alignment horizontal="left" vertical="top" wrapText="1"/>
      <protection locked="0"/>
    </xf>
    <xf numFmtId="0" fontId="17" fillId="4" borderId="32" xfId="0" applyFont="1" applyFill="1" applyBorder="1" applyAlignment="1" applyProtection="1">
      <alignment horizontal="left" vertical="top"/>
      <protection locked="0"/>
    </xf>
    <xf numFmtId="0" fontId="17" fillId="4" borderId="33" xfId="0" applyFont="1" applyFill="1" applyBorder="1" applyAlignment="1" applyProtection="1">
      <alignment horizontal="left" vertical="top"/>
      <protection locked="0"/>
    </xf>
    <xf numFmtId="0" fontId="17" fillId="4" borderId="34" xfId="0" applyFont="1" applyFill="1" applyBorder="1" applyAlignment="1" applyProtection="1">
      <alignment horizontal="left" vertical="top"/>
      <protection locked="0"/>
    </xf>
    <xf numFmtId="0" fontId="25" fillId="2" borderId="23" xfId="0" applyFont="1" applyFill="1" applyBorder="1" applyAlignment="1" applyProtection="1">
      <alignment horizontal="center" vertical="top" wrapText="1"/>
      <protection locked="0"/>
    </xf>
    <xf numFmtId="0" fontId="25" fillId="2" borderId="24" xfId="0" applyFont="1" applyFill="1" applyBorder="1" applyAlignment="1" applyProtection="1">
      <alignment horizontal="center" vertical="top" wrapText="1"/>
      <protection locked="0"/>
    </xf>
    <xf numFmtId="0" fontId="25" fillId="2" borderId="25" xfId="0" applyFont="1" applyFill="1" applyBorder="1" applyAlignment="1" applyProtection="1">
      <alignment horizontal="center" vertical="top" wrapText="1"/>
      <protection locked="0"/>
    </xf>
    <xf numFmtId="167" fontId="0" fillId="0" borderId="8" xfId="0" applyNumberFormat="1" applyBorder="1" applyAlignment="1">
      <alignment horizontal="center" vertical="top" wrapText="1"/>
    </xf>
    <xf numFmtId="0" fontId="2" fillId="6" borderId="28" xfId="0" applyFont="1" applyFill="1" applyBorder="1" applyAlignment="1" applyProtection="1">
      <alignment horizontal="left" vertical="top" wrapText="1"/>
      <protection locked="0"/>
    </xf>
    <xf numFmtId="0" fontId="2" fillId="6" borderId="44" xfId="0" applyFont="1" applyFill="1" applyBorder="1" applyAlignment="1" applyProtection="1">
      <alignment horizontal="left" vertical="top" wrapText="1"/>
      <protection locked="0"/>
    </xf>
    <xf numFmtId="0" fontId="19" fillId="2" borderId="13" xfId="0" applyFont="1" applyFill="1" applyBorder="1" applyAlignment="1" applyProtection="1">
      <alignment horizontal="right" vertical="top" wrapText="1"/>
      <protection locked="0"/>
    </xf>
    <xf numFmtId="0" fontId="19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57" xfId="0" applyFill="1" applyBorder="1" applyAlignment="1" applyProtection="1">
      <alignment horizontal="center" vertical="top" wrapText="1"/>
      <protection locked="0"/>
    </xf>
    <xf numFmtId="0" fontId="0" fillId="3" borderId="58" xfId="0" applyFill="1" applyBorder="1" applyAlignment="1" applyProtection="1">
      <alignment horizontal="center" vertical="top" wrapText="1"/>
      <protection locked="0"/>
    </xf>
    <xf numFmtId="167" fontId="0" fillId="0" borderId="57" xfId="0" applyNumberFormat="1" applyBorder="1" applyAlignment="1">
      <alignment horizontal="center" vertical="top" wrapText="1"/>
    </xf>
    <xf numFmtId="167" fontId="0" fillId="0" borderId="58" xfId="0" applyNumberFormat="1" applyBorder="1" applyAlignment="1">
      <alignment horizontal="center" vertical="top" wrapText="1"/>
    </xf>
    <xf numFmtId="165" fontId="20" fillId="5" borderId="5" xfId="0" applyNumberFormat="1" applyFont="1" applyFill="1" applyBorder="1" applyAlignment="1">
      <alignment horizontal="center" vertical="top" wrapText="1"/>
    </xf>
    <xf numFmtId="165" fontId="20" fillId="5" borderId="6" xfId="0" applyNumberFormat="1" applyFont="1" applyFill="1" applyBorder="1" applyAlignment="1">
      <alignment horizontal="center" vertical="top" wrapText="1"/>
    </xf>
    <xf numFmtId="165" fontId="21" fillId="5" borderId="57" xfId="0" applyNumberFormat="1" applyFont="1" applyFill="1" applyBorder="1" applyAlignment="1">
      <alignment horizontal="center" vertical="top" wrapText="1"/>
    </xf>
    <xf numFmtId="165" fontId="21" fillId="5" borderId="56" xfId="0" applyNumberFormat="1" applyFont="1" applyFill="1" applyBorder="1" applyAlignment="1">
      <alignment horizontal="center" vertical="top" wrapText="1"/>
    </xf>
    <xf numFmtId="165" fontId="21" fillId="5" borderId="14" xfId="0" applyNumberFormat="1" applyFont="1" applyFill="1" applyBorder="1" applyAlignment="1">
      <alignment horizontal="center" vertical="top" wrapText="1"/>
    </xf>
    <xf numFmtId="165" fontId="21" fillId="5" borderId="15" xfId="0" applyNumberFormat="1" applyFont="1" applyFill="1" applyBorder="1" applyAlignment="1">
      <alignment horizontal="center" vertical="top" wrapText="1"/>
    </xf>
    <xf numFmtId="0" fontId="17" fillId="4" borderId="52" xfId="0" applyFont="1" applyFill="1" applyBorder="1" applyAlignment="1" applyProtection="1">
      <alignment horizontal="center" vertical="top" wrapText="1"/>
      <protection locked="0"/>
    </xf>
    <xf numFmtId="165" fontId="21" fillId="5" borderId="58" xfId="0" applyNumberFormat="1" applyFont="1" applyFill="1" applyBorder="1" applyAlignment="1">
      <alignment horizontal="center" vertical="top" wrapText="1"/>
    </xf>
    <xf numFmtId="0" fontId="17" fillId="4" borderId="53" xfId="0" applyFont="1" applyFill="1" applyBorder="1" applyAlignment="1" applyProtection="1">
      <alignment horizontal="center" vertical="top" wrapText="1"/>
      <protection locked="0"/>
    </xf>
    <xf numFmtId="0" fontId="20" fillId="5" borderId="54" xfId="0" applyFont="1" applyFill="1" applyBorder="1" applyAlignment="1">
      <alignment horizontal="left" vertical="top" wrapText="1"/>
    </xf>
    <xf numFmtId="0" fontId="20" fillId="5" borderId="55" xfId="0" applyFont="1" applyFill="1" applyBorder="1" applyAlignment="1">
      <alignment horizontal="left" vertical="top" wrapText="1"/>
    </xf>
    <xf numFmtId="0" fontId="20" fillId="5" borderId="58" xfId="0" applyFont="1" applyFill="1" applyBorder="1" applyAlignment="1">
      <alignment horizontal="left" vertical="top" wrapText="1"/>
    </xf>
    <xf numFmtId="0" fontId="21" fillId="5" borderId="13" xfId="0" applyFont="1" applyFill="1" applyBorder="1" applyAlignment="1">
      <alignment horizontal="left" vertical="top" wrapText="1"/>
    </xf>
    <xf numFmtId="0" fontId="21" fillId="5" borderId="14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left" vertical="top" wrapText="1"/>
    </xf>
    <xf numFmtId="0" fontId="24" fillId="4" borderId="51" xfId="0" applyFont="1" applyFill="1" applyBorder="1" applyAlignment="1" applyProtection="1">
      <alignment horizontal="center" vertical="top" wrapText="1"/>
      <protection locked="0"/>
    </xf>
    <xf numFmtId="0" fontId="24" fillId="4" borderId="52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top" wrapText="1"/>
      <protection locked="0"/>
    </xf>
    <xf numFmtId="0" fontId="33" fillId="3" borderId="67" xfId="0" applyFont="1" applyFill="1" applyBorder="1" applyAlignment="1" applyProtection="1">
      <alignment vertical="top" wrapText="1"/>
      <protection locked="0"/>
    </xf>
    <xf numFmtId="0" fontId="8" fillId="3" borderId="68" xfId="0" applyFont="1" applyFill="1" applyBorder="1" applyAlignment="1" applyProtection="1">
      <alignment vertical="top" wrapText="1"/>
      <protection locked="0"/>
    </xf>
    <xf numFmtId="0" fontId="8" fillId="3" borderId="69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>
      <alignment vertical="top"/>
    </xf>
    <xf numFmtId="0" fontId="17" fillId="4" borderId="20" xfId="0" applyFont="1" applyFill="1" applyBorder="1" applyAlignment="1" applyProtection="1">
      <alignment horizontal="left" vertical="top" wrapText="1"/>
      <protection locked="0"/>
    </xf>
    <xf numFmtId="0" fontId="17" fillId="4" borderId="21" xfId="0" applyFont="1" applyFill="1" applyBorder="1" applyAlignment="1" applyProtection="1">
      <alignment horizontal="left" vertical="top" wrapText="1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left" vertical="top" wrapText="1"/>
      <protection locked="0"/>
    </xf>
    <xf numFmtId="0" fontId="25" fillId="2" borderId="64" xfId="0" applyFont="1" applyFill="1" applyBorder="1" applyAlignment="1" applyProtection="1">
      <alignment horizontal="center" vertical="top" wrapText="1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5" fillId="2" borderId="65" xfId="0" applyFont="1" applyFill="1" applyBorder="1" applyAlignment="1" applyProtection="1">
      <alignment horizontal="center" vertical="top" wrapText="1"/>
      <protection locked="0"/>
    </xf>
    <xf numFmtId="0" fontId="17" fillId="4" borderId="22" xfId="0" applyFont="1" applyFill="1" applyBorder="1" applyAlignment="1" applyProtection="1">
      <alignment horizontal="left" vertical="top" wrapText="1"/>
      <protection locked="0"/>
    </xf>
    <xf numFmtId="167" fontId="9" fillId="0" borderId="5" xfId="0" applyNumberFormat="1" applyFont="1" applyBorder="1" applyAlignment="1">
      <alignment horizontal="center" vertical="top" wrapText="1"/>
    </xf>
    <xf numFmtId="0" fontId="11" fillId="8" borderId="59" xfId="0" applyFont="1" applyFill="1" applyBorder="1" applyAlignment="1" applyProtection="1">
      <alignment horizontal="left" vertical="top" wrapText="1"/>
      <protection locked="0"/>
    </xf>
    <xf numFmtId="0" fontId="11" fillId="8" borderId="0" xfId="0" applyFont="1" applyFill="1" applyAlignment="1" applyProtection="1">
      <alignment horizontal="left" vertical="top" wrapText="1"/>
      <protection locked="0"/>
    </xf>
    <xf numFmtId="0" fontId="11" fillId="8" borderId="60" xfId="0" applyFont="1" applyFill="1" applyBorder="1" applyAlignment="1" applyProtection="1">
      <alignment horizontal="left" vertical="top" wrapText="1"/>
      <protection locked="0"/>
    </xf>
    <xf numFmtId="167" fontId="5" fillId="3" borderId="70" xfId="0" applyNumberFormat="1" applyFont="1" applyFill="1" applyBorder="1" applyAlignment="1" applyProtection="1">
      <alignment horizontal="left" vertical="top" wrapText="1"/>
      <protection locked="0"/>
    </xf>
    <xf numFmtId="167" fontId="14" fillId="3" borderId="71" xfId="0" applyNumberFormat="1" applyFont="1" applyFill="1" applyBorder="1" applyAlignment="1" applyProtection="1">
      <alignment horizontal="center" vertical="top" wrapText="1"/>
      <protection locked="0"/>
    </xf>
    <xf numFmtId="0" fontId="36" fillId="0" borderId="72" xfId="0" applyFont="1" applyBorder="1" applyAlignment="1">
      <alignment vertical="top"/>
    </xf>
    <xf numFmtId="167" fontId="5" fillId="3" borderId="71" xfId="0" applyNumberFormat="1" applyFont="1" applyFill="1" applyBorder="1" applyAlignment="1" applyProtection="1">
      <alignment horizontal="center" vertical="top" wrapText="1"/>
      <protection locked="0"/>
    </xf>
    <xf numFmtId="167" fontId="14" fillId="3" borderId="73" xfId="0" applyNumberFormat="1" applyFont="1" applyFill="1" applyBorder="1" applyAlignment="1" applyProtection="1">
      <alignment horizontal="center" vertical="top" wrapText="1"/>
      <protection locked="0"/>
    </xf>
    <xf numFmtId="0" fontId="11" fillId="0" borderId="74" xfId="0" applyFont="1" applyBorder="1" applyAlignment="1">
      <alignment horizontal="left" vertical="top" wrapText="1"/>
    </xf>
    <xf numFmtId="0" fontId="11" fillId="0" borderId="75" xfId="0" applyFont="1" applyBorder="1" applyAlignment="1">
      <alignment horizontal="right" vertical="top" wrapText="1"/>
    </xf>
    <xf numFmtId="0" fontId="31" fillId="0" borderId="74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0" fillId="0" borderId="76" xfId="0" applyBorder="1" applyAlignment="1">
      <alignment vertical="top"/>
    </xf>
    <xf numFmtId="0" fontId="11" fillId="0" borderId="77" xfId="0" applyFont="1" applyBorder="1" applyAlignment="1">
      <alignment horizontal="left" vertical="top" wrapText="1"/>
    </xf>
    <xf numFmtId="0" fontId="11" fillId="0" borderId="78" xfId="0" applyFont="1" applyBorder="1" applyAlignment="1">
      <alignment horizontal="right" vertical="top" wrapText="1"/>
    </xf>
    <xf numFmtId="0" fontId="11" fillId="0" borderId="79" xfId="0" applyFont="1" applyBorder="1" applyAlignment="1">
      <alignment horizontal="right" vertical="top" wrapText="1"/>
    </xf>
    <xf numFmtId="167" fontId="5" fillId="4" borderId="21" xfId="0" applyNumberFormat="1" applyFont="1" applyFill="1" applyBorder="1" applyAlignment="1">
      <alignment horizontal="center" vertical="top" wrapText="1"/>
    </xf>
    <xf numFmtId="167" fontId="5" fillId="4" borderId="22" xfId="0" applyNumberFormat="1" applyFont="1" applyFill="1" applyBorder="1" applyAlignment="1">
      <alignment horizontal="center" vertical="top" wrapText="1"/>
    </xf>
    <xf numFmtId="0" fontId="2" fillId="6" borderId="51" xfId="0" applyFont="1" applyFill="1" applyBorder="1" applyAlignment="1" applyProtection="1">
      <alignment horizontal="left" vertical="top" wrapText="1"/>
      <protection locked="0"/>
    </xf>
    <xf numFmtId="0" fontId="2" fillId="6" borderId="52" xfId="0" applyFont="1" applyFill="1" applyBorder="1" applyAlignment="1" applyProtection="1">
      <alignment horizontal="left" vertical="top" wrapText="1"/>
      <protection locked="0"/>
    </xf>
    <xf numFmtId="168" fontId="2" fillId="6" borderId="52" xfId="1" applyNumberFormat="1" applyFont="1" applyFill="1" applyBorder="1" applyAlignment="1">
      <alignment vertical="top" wrapText="1"/>
    </xf>
    <xf numFmtId="168" fontId="2" fillId="6" borderId="53" xfId="1" applyNumberFormat="1" applyFont="1" applyFill="1" applyBorder="1" applyAlignment="1">
      <alignment vertical="top" wrapText="1"/>
    </xf>
    <xf numFmtId="168" fontId="11" fillId="0" borderId="8" xfId="0" applyNumberFormat="1" applyFont="1" applyBorder="1" applyAlignment="1">
      <alignment horizontal="right" vertical="top" wrapText="1"/>
    </xf>
    <xf numFmtId="0" fontId="1" fillId="3" borderId="0" xfId="0" applyFont="1" applyFill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"/>
  <sheetViews>
    <sheetView tabSelected="1" showWhiteSpace="0" topLeftCell="A82" zoomScaleNormal="100" workbookViewId="0">
      <selection activeCell="A89" sqref="A89"/>
    </sheetView>
  </sheetViews>
  <sheetFormatPr defaultRowHeight="15"/>
  <cols>
    <col min="1" max="1" width="61.28515625" style="9" bestFit="1" customWidth="1"/>
    <col min="2" max="2" width="11.5703125" style="9" customWidth="1"/>
    <col min="3" max="3" width="9.7109375" style="9" customWidth="1"/>
    <col min="4" max="4" width="9.85546875" style="9" customWidth="1"/>
    <col min="5" max="5" width="10.28515625" style="9" customWidth="1"/>
    <col min="6" max="6" width="14.85546875" style="9" customWidth="1"/>
    <col min="7" max="7" width="13.140625" style="9" customWidth="1"/>
    <col min="8" max="8" width="77.5703125" style="9" customWidth="1"/>
    <col min="9" max="16384" width="9.140625" style="9"/>
  </cols>
  <sheetData>
    <row r="1" spans="1:7" s="8" customFormat="1" ht="29.45" customHeight="1">
      <c r="A1" s="183" t="s">
        <v>0</v>
      </c>
      <c r="B1" s="184"/>
      <c r="C1" s="184"/>
      <c r="D1" s="184"/>
      <c r="E1" s="184"/>
      <c r="F1" s="184"/>
      <c r="G1" s="185"/>
    </row>
    <row r="2" spans="1:7" s="122" customFormat="1" ht="17.25" customHeight="1">
      <c r="A2" s="200" t="s">
        <v>1</v>
      </c>
      <c r="B2" s="201"/>
      <c r="C2" s="201"/>
      <c r="D2" s="201"/>
      <c r="E2" s="201"/>
      <c r="F2" s="201"/>
      <c r="G2" s="202"/>
    </row>
    <row r="3" spans="1:7" s="8" customFormat="1" ht="15" customHeight="1">
      <c r="A3" s="186" t="s">
        <v>2</v>
      </c>
      <c r="B3" s="187"/>
      <c r="C3" s="187"/>
      <c r="D3" s="187"/>
      <c r="E3" s="187"/>
      <c r="F3" s="187"/>
      <c r="G3" s="188"/>
    </row>
    <row r="4" spans="1:7" s="8" customFormat="1" ht="15" customHeight="1">
      <c r="A4" s="129" t="s">
        <v>3</v>
      </c>
      <c r="B4" s="130"/>
      <c r="C4" s="130"/>
      <c r="D4" s="130"/>
      <c r="E4" s="130"/>
      <c r="F4" s="130"/>
      <c r="G4" s="131"/>
    </row>
    <row r="5" spans="1:7" s="8" customFormat="1" ht="15" customHeight="1">
      <c r="A5" s="132" t="s">
        <v>4</v>
      </c>
      <c r="B5" s="133"/>
      <c r="C5" s="133"/>
      <c r="D5" s="133"/>
      <c r="E5" s="133"/>
      <c r="F5" s="133"/>
      <c r="G5" s="134"/>
    </row>
    <row r="6" spans="1:7" s="8" customFormat="1" ht="15" customHeight="1">
      <c r="A6" s="135" t="s">
        <v>5</v>
      </c>
      <c r="B6" s="136"/>
      <c r="C6" s="136"/>
      <c r="D6" s="136"/>
      <c r="E6" s="136"/>
      <c r="F6" s="136"/>
      <c r="G6" s="137"/>
    </row>
    <row r="7" spans="1:7" s="8" customFormat="1" ht="20.25" customHeight="1">
      <c r="A7" s="138" t="s">
        <v>6</v>
      </c>
      <c r="B7" s="139"/>
      <c r="C7" s="139"/>
      <c r="D7" s="139"/>
      <c r="E7" s="139"/>
      <c r="F7" s="139"/>
      <c r="G7" s="140"/>
    </row>
    <row r="8" spans="1:7" ht="23.25">
      <c r="A8" s="195" t="s">
        <v>7</v>
      </c>
      <c r="B8" s="196"/>
      <c r="C8" s="196"/>
      <c r="D8" s="196"/>
      <c r="E8" s="196"/>
      <c r="F8" s="196"/>
      <c r="G8" s="197"/>
    </row>
    <row r="9" spans="1:7" ht="18.75">
      <c r="A9" s="191" t="s">
        <v>8</v>
      </c>
      <c r="B9" s="192"/>
      <c r="C9" s="192"/>
      <c r="D9" s="192"/>
      <c r="E9" s="192"/>
      <c r="F9" s="192"/>
      <c r="G9" s="198"/>
    </row>
    <row r="10" spans="1:7" ht="31.5" customHeight="1" thickBot="1">
      <c r="A10" s="10" t="s">
        <v>9</v>
      </c>
      <c r="B10" s="11" t="s">
        <v>10</v>
      </c>
      <c r="C10" s="11" t="s">
        <v>11</v>
      </c>
      <c r="D10" s="12"/>
      <c r="E10" s="12"/>
      <c r="F10" s="13" t="s">
        <v>12</v>
      </c>
      <c r="G10" s="14" t="s">
        <v>13</v>
      </c>
    </row>
    <row r="11" spans="1:7">
      <c r="A11" s="15" t="s">
        <v>14</v>
      </c>
      <c r="B11" s="16">
        <v>70</v>
      </c>
      <c r="C11" s="16">
        <v>100</v>
      </c>
      <c r="D11" s="16"/>
      <c r="E11" s="16"/>
      <c r="F11" s="16">
        <f>(B11*C11)</f>
        <v>7000</v>
      </c>
      <c r="G11" s="17"/>
    </row>
    <row r="12" spans="1:7">
      <c r="A12" s="18" t="s">
        <v>15</v>
      </c>
      <c r="B12" s="19"/>
      <c r="C12" s="19"/>
      <c r="D12" s="20"/>
      <c r="E12" s="20"/>
      <c r="F12" s="21">
        <f>(B12*C12)</f>
        <v>0</v>
      </c>
      <c r="G12" s="22"/>
    </row>
    <row r="13" spans="1:7">
      <c r="A13" s="18" t="s">
        <v>16</v>
      </c>
      <c r="B13" s="19"/>
      <c r="C13" s="19"/>
      <c r="D13" s="20"/>
      <c r="E13" s="20"/>
      <c r="F13" s="21">
        <f>(B13*C13)</f>
        <v>0</v>
      </c>
      <c r="G13" s="22"/>
    </row>
    <row r="14" spans="1:7">
      <c r="A14" s="18" t="s">
        <v>17</v>
      </c>
      <c r="B14" s="19"/>
      <c r="C14" s="19"/>
      <c r="D14" s="20"/>
      <c r="E14" s="20"/>
      <c r="F14" s="21">
        <f>(B14*C14)</f>
        <v>0</v>
      </c>
      <c r="G14" s="22"/>
    </row>
    <row r="15" spans="1:7">
      <c r="A15" s="18" t="s">
        <v>18</v>
      </c>
      <c r="B15" s="19"/>
      <c r="C15" s="19"/>
      <c r="D15" s="20"/>
      <c r="E15" s="20"/>
      <c r="F15" s="21">
        <f>(B15*C15)</f>
        <v>0</v>
      </c>
      <c r="G15" s="22"/>
    </row>
    <row r="16" spans="1:7" ht="12.75" customHeight="1">
      <c r="A16" s="23"/>
      <c r="B16" s="24"/>
      <c r="C16" s="24"/>
      <c r="D16" s="25"/>
      <c r="E16" s="25"/>
      <c r="F16" s="26"/>
      <c r="G16" s="22"/>
    </row>
    <row r="17" spans="1:7">
      <c r="A17" s="193" t="s">
        <v>19</v>
      </c>
      <c r="B17" s="194"/>
      <c r="C17" s="194"/>
      <c r="D17" s="194"/>
      <c r="E17" s="194"/>
      <c r="F17" s="27">
        <f>SUM(F11:F16)</f>
        <v>7000</v>
      </c>
      <c r="G17" s="28">
        <f>SUM(G11:G16)</f>
        <v>0</v>
      </c>
    </row>
    <row r="18" spans="1:7" ht="15.75" customHeight="1">
      <c r="A18" s="191" t="s">
        <v>20</v>
      </c>
      <c r="B18" s="192"/>
      <c r="C18" s="192"/>
      <c r="D18" s="192"/>
      <c r="E18" s="192"/>
      <c r="F18" s="29"/>
      <c r="G18" s="30"/>
    </row>
    <row r="19" spans="1:7" ht="31.5">
      <c r="A19" s="10" t="s">
        <v>21</v>
      </c>
      <c r="B19" s="189" t="s">
        <v>22</v>
      </c>
      <c r="C19" s="189"/>
      <c r="D19" s="189" t="s">
        <v>23</v>
      </c>
      <c r="E19" s="189"/>
      <c r="F19" s="13" t="s">
        <v>24</v>
      </c>
      <c r="G19" s="14" t="s">
        <v>25</v>
      </c>
    </row>
    <row r="20" spans="1:7" ht="16.149999999999999" customHeight="1">
      <c r="A20" s="31" t="s">
        <v>26</v>
      </c>
      <c r="B20" s="190" t="s">
        <v>27</v>
      </c>
      <c r="C20" s="190"/>
      <c r="D20" s="199" t="s">
        <v>28</v>
      </c>
      <c r="E20" s="199"/>
      <c r="F20" s="32">
        <v>5000</v>
      </c>
      <c r="G20" s="33"/>
    </row>
    <row r="21" spans="1:7">
      <c r="A21" s="34"/>
      <c r="B21" s="160"/>
      <c r="C21" s="160"/>
      <c r="D21" s="155"/>
      <c r="E21" s="155"/>
      <c r="F21" s="21"/>
      <c r="G21" s="22"/>
    </row>
    <row r="22" spans="1:7">
      <c r="A22" s="34"/>
      <c r="B22" s="160"/>
      <c r="C22" s="160"/>
      <c r="D22" s="155"/>
      <c r="E22" s="155"/>
      <c r="F22" s="21"/>
      <c r="G22" s="22"/>
    </row>
    <row r="23" spans="1:7">
      <c r="A23" s="34"/>
      <c r="B23" s="160"/>
      <c r="C23" s="160"/>
      <c r="D23" s="155"/>
      <c r="E23" s="155"/>
      <c r="F23" s="21"/>
      <c r="G23" s="22"/>
    </row>
    <row r="24" spans="1:7">
      <c r="A24" s="34"/>
      <c r="B24" s="160"/>
      <c r="C24" s="160"/>
      <c r="D24" s="155"/>
      <c r="E24" s="155"/>
      <c r="F24" s="21"/>
      <c r="G24" s="22"/>
    </row>
    <row r="25" spans="1:7">
      <c r="A25" s="18"/>
      <c r="B25" s="160"/>
      <c r="C25" s="160"/>
      <c r="D25" s="155"/>
      <c r="E25" s="155"/>
      <c r="F25" s="21"/>
      <c r="G25" s="22"/>
    </row>
    <row r="26" spans="1:7">
      <c r="A26" s="18" t="s">
        <v>29</v>
      </c>
      <c r="B26" s="160"/>
      <c r="C26" s="160"/>
      <c r="D26" s="155"/>
      <c r="E26" s="155"/>
      <c r="F26" s="21"/>
      <c r="G26" s="22"/>
    </row>
    <row r="27" spans="1:7">
      <c r="A27" s="35" t="s">
        <v>30</v>
      </c>
      <c r="B27" s="160"/>
      <c r="C27" s="160"/>
      <c r="D27" s="155"/>
      <c r="E27" s="155"/>
      <c r="F27" s="20"/>
      <c r="G27" s="22"/>
    </row>
    <row r="28" spans="1:7">
      <c r="A28" s="35" t="s">
        <v>31</v>
      </c>
      <c r="B28" s="161"/>
      <c r="C28" s="162"/>
      <c r="D28" s="163"/>
      <c r="E28" s="164"/>
      <c r="F28" s="20"/>
      <c r="G28" s="22"/>
    </row>
    <row r="29" spans="1:7">
      <c r="A29" s="143" t="s">
        <v>32</v>
      </c>
      <c r="B29" s="144"/>
      <c r="C29" s="144"/>
      <c r="D29" s="144"/>
      <c r="E29" s="144"/>
      <c r="F29" s="36">
        <f>SUM(F20:F28)</f>
        <v>5000</v>
      </c>
      <c r="G29" s="37">
        <f>SUM(G20:G27)</f>
        <v>0</v>
      </c>
    </row>
    <row r="30" spans="1:7" ht="21" customHeight="1">
      <c r="A30" s="158" t="s">
        <v>33</v>
      </c>
      <c r="B30" s="159"/>
      <c r="C30" s="159"/>
      <c r="D30" s="159"/>
      <c r="E30" s="159"/>
      <c r="F30" s="38">
        <f>F17+F29</f>
        <v>12000</v>
      </c>
      <c r="G30" s="39"/>
    </row>
    <row r="31" spans="1:7" ht="23.25">
      <c r="A31" s="152" t="s">
        <v>34</v>
      </c>
      <c r="B31" s="153"/>
      <c r="C31" s="153"/>
      <c r="D31" s="153"/>
      <c r="E31" s="153"/>
      <c r="F31" s="153"/>
      <c r="G31" s="154"/>
    </row>
    <row r="32" spans="1:7" ht="18.75">
      <c r="A32" s="145" t="s">
        <v>35</v>
      </c>
      <c r="B32" s="146"/>
      <c r="C32" s="146"/>
      <c r="D32" s="146"/>
      <c r="E32" s="146"/>
      <c r="F32" s="40" t="s">
        <v>12</v>
      </c>
      <c r="G32" s="14" t="s">
        <v>13</v>
      </c>
    </row>
    <row r="33" spans="1:7" ht="37.5">
      <c r="A33" s="41" t="s">
        <v>36</v>
      </c>
      <c r="B33" s="42" t="s">
        <v>37</v>
      </c>
      <c r="C33" s="42" t="s">
        <v>38</v>
      </c>
      <c r="D33" s="43" t="s">
        <v>39</v>
      </c>
      <c r="E33" s="125" t="s">
        <v>40</v>
      </c>
      <c r="F33" s="44"/>
      <c r="G33" s="33"/>
    </row>
    <row r="34" spans="1:7">
      <c r="A34" s="45" t="s">
        <v>41</v>
      </c>
      <c r="B34" s="46">
        <v>200</v>
      </c>
      <c r="C34" s="46">
        <v>600</v>
      </c>
      <c r="D34" s="47">
        <v>400</v>
      </c>
      <c r="E34" s="25"/>
      <c r="F34" s="26">
        <f>B34+C34+D34</f>
        <v>1200</v>
      </c>
      <c r="G34" s="22"/>
    </row>
    <row r="35" spans="1:7">
      <c r="A35" s="18" t="s">
        <v>42</v>
      </c>
      <c r="B35" s="48"/>
      <c r="C35" s="48"/>
      <c r="D35" s="49"/>
      <c r="E35" s="20"/>
      <c r="F35" s="21">
        <f t="shared" ref="F35:F45" si="0">B35+C35+D35</f>
        <v>0</v>
      </c>
      <c r="G35" s="22"/>
    </row>
    <row r="36" spans="1:7">
      <c r="A36" s="18" t="s">
        <v>43</v>
      </c>
      <c r="B36" s="48"/>
      <c r="C36" s="48"/>
      <c r="D36" s="49"/>
      <c r="E36" s="20"/>
      <c r="F36" s="21">
        <f t="shared" si="0"/>
        <v>0</v>
      </c>
      <c r="G36" s="22"/>
    </row>
    <row r="37" spans="1:7">
      <c r="A37" s="18" t="s">
        <v>44</v>
      </c>
      <c r="B37" s="48"/>
      <c r="C37" s="48"/>
      <c r="D37" s="49"/>
      <c r="E37" s="20"/>
      <c r="F37" s="21">
        <f t="shared" si="0"/>
        <v>0</v>
      </c>
      <c r="G37" s="22"/>
    </row>
    <row r="38" spans="1:7">
      <c r="A38" s="18" t="s">
        <v>45</v>
      </c>
      <c r="B38" s="48"/>
      <c r="C38" s="48"/>
      <c r="D38" s="49"/>
      <c r="E38" s="20"/>
      <c r="F38" s="21">
        <f t="shared" si="0"/>
        <v>0</v>
      </c>
      <c r="G38" s="22"/>
    </row>
    <row r="39" spans="1:7">
      <c r="A39" s="18" t="s">
        <v>46</v>
      </c>
      <c r="B39" s="48"/>
      <c r="C39" s="48"/>
      <c r="D39" s="49"/>
      <c r="E39" s="20"/>
      <c r="F39" s="21">
        <f t="shared" si="0"/>
        <v>0</v>
      </c>
      <c r="G39" s="22"/>
    </row>
    <row r="40" spans="1:7">
      <c r="A40" s="18" t="s">
        <v>47</v>
      </c>
      <c r="B40" s="48"/>
      <c r="C40" s="48"/>
      <c r="D40" s="49"/>
      <c r="E40" s="20"/>
      <c r="F40" s="21">
        <f t="shared" si="0"/>
        <v>0</v>
      </c>
      <c r="G40" s="22"/>
    </row>
    <row r="41" spans="1:7">
      <c r="A41" s="18" t="s">
        <v>48</v>
      </c>
      <c r="B41" s="48"/>
      <c r="C41" s="48"/>
      <c r="D41" s="49"/>
      <c r="E41" s="20"/>
      <c r="F41" s="21">
        <f t="shared" si="0"/>
        <v>0</v>
      </c>
      <c r="G41" s="22"/>
    </row>
    <row r="42" spans="1:7">
      <c r="A42" s="18" t="s">
        <v>49</v>
      </c>
      <c r="B42" s="48"/>
      <c r="C42" s="48"/>
      <c r="D42" s="49"/>
      <c r="E42" s="20"/>
      <c r="F42" s="21">
        <f t="shared" si="0"/>
        <v>0</v>
      </c>
      <c r="G42" s="22"/>
    </row>
    <row r="43" spans="1:7">
      <c r="A43" s="18" t="s">
        <v>50</v>
      </c>
      <c r="B43" s="48"/>
      <c r="C43" s="48"/>
      <c r="D43" s="49"/>
      <c r="E43" s="20"/>
      <c r="F43" s="21">
        <f t="shared" si="0"/>
        <v>0</v>
      </c>
      <c r="G43" s="22"/>
    </row>
    <row r="44" spans="1:7">
      <c r="A44" s="18" t="s">
        <v>51</v>
      </c>
      <c r="B44" s="48"/>
      <c r="C44" s="48"/>
      <c r="D44" s="49"/>
      <c r="E44" s="20"/>
      <c r="F44" s="21">
        <f t="shared" si="0"/>
        <v>0</v>
      </c>
      <c r="G44" s="22"/>
    </row>
    <row r="45" spans="1:7">
      <c r="A45" s="18" t="s">
        <v>52</v>
      </c>
      <c r="B45" s="48"/>
      <c r="C45" s="48"/>
      <c r="D45" s="49"/>
      <c r="E45" s="20"/>
      <c r="F45" s="21">
        <f t="shared" si="0"/>
        <v>0</v>
      </c>
      <c r="G45" s="22"/>
    </row>
    <row r="46" spans="1:7">
      <c r="A46" s="50"/>
      <c r="B46" s="51"/>
      <c r="C46" s="51"/>
      <c r="D46" s="52"/>
      <c r="E46" s="53"/>
      <c r="F46" s="54"/>
      <c r="G46" s="55"/>
    </row>
    <row r="47" spans="1:7" ht="17.25" customHeight="1">
      <c r="A47" s="147" t="s">
        <v>53</v>
      </c>
      <c r="B47" s="148"/>
      <c r="C47" s="148"/>
      <c r="D47" s="148"/>
      <c r="E47" s="148"/>
      <c r="F47" s="56">
        <f>SUM(F34:F46)</f>
        <v>1200</v>
      </c>
      <c r="G47" s="57">
        <f>SUM(G34:G46)</f>
        <v>0</v>
      </c>
    </row>
    <row r="48" spans="1:7" ht="18.75">
      <c r="A48" s="145" t="s">
        <v>54</v>
      </c>
      <c r="B48" s="146"/>
      <c r="C48" s="146"/>
      <c r="D48" s="146"/>
      <c r="E48" s="146"/>
      <c r="F48" s="13" t="s">
        <v>12</v>
      </c>
      <c r="G48" s="14" t="s">
        <v>13</v>
      </c>
    </row>
    <row r="49" spans="1:7" ht="24">
      <c r="A49" s="41" t="s">
        <v>55</v>
      </c>
      <c r="B49" s="58" t="s">
        <v>56</v>
      </c>
      <c r="C49" s="58" t="s">
        <v>57</v>
      </c>
      <c r="D49" s="58" t="s">
        <v>58</v>
      </c>
      <c r="E49" s="58" t="s">
        <v>59</v>
      </c>
      <c r="F49" s="59" t="s">
        <v>60</v>
      </c>
      <c r="G49" s="60"/>
    </row>
    <row r="50" spans="1:7">
      <c r="A50" s="6" t="s">
        <v>61</v>
      </c>
      <c r="B50" s="61">
        <v>5</v>
      </c>
      <c r="C50" s="61">
        <v>10</v>
      </c>
      <c r="D50" s="62">
        <f>B50*C50</f>
        <v>50</v>
      </c>
      <c r="E50" s="61">
        <f>D50*0.13</f>
        <v>6.5</v>
      </c>
      <c r="F50" s="63">
        <f>D50+E50</f>
        <v>56.5</v>
      </c>
      <c r="G50" s="2"/>
    </row>
    <row r="51" spans="1:7">
      <c r="A51" s="1" t="s">
        <v>62</v>
      </c>
      <c r="B51" s="64">
        <v>0</v>
      </c>
      <c r="C51" s="64">
        <v>0</v>
      </c>
      <c r="D51" s="65">
        <f t="shared" ref="D51:D53" si="1">B51*C51</f>
        <v>0</v>
      </c>
      <c r="E51" s="64"/>
      <c r="F51" s="66"/>
      <c r="G51" s="2"/>
    </row>
    <row r="52" spans="1:7">
      <c r="A52" s="1" t="s">
        <v>63</v>
      </c>
      <c r="B52" s="64">
        <v>0</v>
      </c>
      <c r="C52" s="64">
        <v>0</v>
      </c>
      <c r="D52" s="65">
        <f t="shared" si="1"/>
        <v>0</v>
      </c>
      <c r="E52" s="64"/>
      <c r="F52" s="66"/>
      <c r="G52" s="2"/>
    </row>
    <row r="53" spans="1:7" ht="18.75" customHeight="1">
      <c r="A53" s="1" t="s">
        <v>64</v>
      </c>
      <c r="B53" s="64">
        <v>0</v>
      </c>
      <c r="C53" s="64">
        <v>0</v>
      </c>
      <c r="D53" s="65">
        <f t="shared" si="1"/>
        <v>0</v>
      </c>
      <c r="E53" s="64"/>
      <c r="F53" s="66"/>
      <c r="G53" s="2"/>
    </row>
    <row r="54" spans="1:7">
      <c r="A54" s="3"/>
      <c r="B54" s="4"/>
      <c r="C54" s="4"/>
      <c r="D54" s="4"/>
      <c r="E54" s="4"/>
      <c r="F54" s="4"/>
      <c r="G54" s="5"/>
    </row>
    <row r="55" spans="1:7" ht="20.25" customHeight="1">
      <c r="A55" s="147" t="s">
        <v>65</v>
      </c>
      <c r="B55" s="148"/>
      <c r="C55" s="148"/>
      <c r="D55" s="148"/>
      <c r="E55" s="148"/>
      <c r="F55" s="56">
        <f>SUM(F50:F54)</f>
        <v>56.5</v>
      </c>
      <c r="G55" s="67">
        <f>SUM(G50:G54)</f>
        <v>0</v>
      </c>
    </row>
    <row r="56" spans="1:7" ht="25.5" customHeight="1">
      <c r="A56" s="191" t="s">
        <v>66</v>
      </c>
      <c r="B56" s="192"/>
      <c r="C56" s="192"/>
      <c r="D56" s="192"/>
      <c r="E56" s="192"/>
      <c r="F56" s="216" t="s">
        <v>12</v>
      </c>
      <c r="G56" s="217" t="s">
        <v>13</v>
      </c>
    </row>
    <row r="57" spans="1:7" ht="24.75">
      <c r="A57" s="203" t="s">
        <v>67</v>
      </c>
      <c r="B57" s="204" t="s">
        <v>68</v>
      </c>
      <c r="C57" s="204" t="s">
        <v>69</v>
      </c>
      <c r="D57" s="204" t="s">
        <v>58</v>
      </c>
      <c r="E57" s="205" t="s">
        <v>59</v>
      </c>
      <c r="F57" s="206" t="s">
        <v>60</v>
      </c>
      <c r="G57" s="207"/>
    </row>
    <row r="58" spans="1:7">
      <c r="A58" s="208" t="s">
        <v>70</v>
      </c>
      <c r="B58" s="64"/>
      <c r="C58" s="64"/>
      <c r="D58" s="64">
        <f>B58*C58</f>
        <v>0</v>
      </c>
      <c r="E58" s="64">
        <f>D58*0.13</f>
        <v>0</v>
      </c>
      <c r="F58" s="64">
        <f>D58+E58</f>
        <v>0</v>
      </c>
      <c r="G58" s="209"/>
    </row>
    <row r="59" spans="1:7">
      <c r="A59" s="208" t="s">
        <v>71</v>
      </c>
      <c r="B59" s="64"/>
      <c r="C59" s="64"/>
      <c r="D59" s="64">
        <f t="shared" ref="D59:D72" si="2">B59*C59</f>
        <v>0</v>
      </c>
      <c r="E59" s="64">
        <f t="shared" ref="E59:E72" si="3">D59*0.04</f>
        <v>0</v>
      </c>
      <c r="F59" s="64">
        <f t="shared" ref="F59:F72" si="4">D59+E59</f>
        <v>0</v>
      </c>
      <c r="G59" s="209"/>
    </row>
    <row r="60" spans="1:7">
      <c r="A60" s="208" t="s">
        <v>72</v>
      </c>
      <c r="B60" s="64"/>
      <c r="C60" s="64"/>
      <c r="D60" s="64">
        <f t="shared" si="2"/>
        <v>0</v>
      </c>
      <c r="E60" s="64">
        <f t="shared" si="3"/>
        <v>0</v>
      </c>
      <c r="F60" s="64">
        <f t="shared" si="4"/>
        <v>0</v>
      </c>
      <c r="G60" s="209"/>
    </row>
    <row r="61" spans="1:7">
      <c r="A61" s="208" t="s">
        <v>73</v>
      </c>
      <c r="B61" s="64"/>
      <c r="C61" s="64"/>
      <c r="D61" s="64">
        <f t="shared" si="2"/>
        <v>0</v>
      </c>
      <c r="E61" s="64">
        <f t="shared" si="3"/>
        <v>0</v>
      </c>
      <c r="F61" s="64">
        <f t="shared" si="4"/>
        <v>0</v>
      </c>
      <c r="G61" s="209"/>
    </row>
    <row r="62" spans="1:7" ht="17.25" customHeight="1">
      <c r="A62" s="210" t="s">
        <v>74</v>
      </c>
      <c r="B62" s="64"/>
      <c r="C62" s="64"/>
      <c r="D62" s="64">
        <f t="shared" si="2"/>
        <v>0</v>
      </c>
      <c r="E62" s="64">
        <f t="shared" si="3"/>
        <v>0</v>
      </c>
      <c r="F62" s="64">
        <f t="shared" si="4"/>
        <v>0</v>
      </c>
      <c r="G62" s="209"/>
    </row>
    <row r="63" spans="1:7">
      <c r="A63" s="208" t="s">
        <v>75</v>
      </c>
      <c r="B63" s="64"/>
      <c r="C63" s="64"/>
      <c r="D63" s="64">
        <f t="shared" si="2"/>
        <v>0</v>
      </c>
      <c r="E63" s="64">
        <f t="shared" si="3"/>
        <v>0</v>
      </c>
      <c r="F63" s="64">
        <f t="shared" si="4"/>
        <v>0</v>
      </c>
      <c r="G63" s="209"/>
    </row>
    <row r="64" spans="1:7">
      <c r="A64" s="208" t="s">
        <v>76</v>
      </c>
      <c r="B64" s="64"/>
      <c r="C64" s="64"/>
      <c r="D64" s="64">
        <f t="shared" si="2"/>
        <v>0</v>
      </c>
      <c r="E64" s="64">
        <f t="shared" si="3"/>
        <v>0</v>
      </c>
      <c r="F64" s="64">
        <f t="shared" si="4"/>
        <v>0</v>
      </c>
      <c r="G64" s="209"/>
    </row>
    <row r="65" spans="1:8">
      <c r="A65" s="208" t="s">
        <v>77</v>
      </c>
      <c r="B65" s="64"/>
      <c r="C65" s="64"/>
      <c r="D65" s="64">
        <f t="shared" si="2"/>
        <v>0</v>
      </c>
      <c r="E65" s="64">
        <f t="shared" si="3"/>
        <v>0</v>
      </c>
      <c r="F65" s="64">
        <f t="shared" si="4"/>
        <v>0</v>
      </c>
      <c r="G65" s="209"/>
    </row>
    <row r="66" spans="1:8">
      <c r="A66" s="208" t="s">
        <v>78</v>
      </c>
      <c r="B66" s="64"/>
      <c r="C66" s="64"/>
      <c r="D66" s="64">
        <f t="shared" si="2"/>
        <v>0</v>
      </c>
      <c r="E66" s="64">
        <f t="shared" si="3"/>
        <v>0</v>
      </c>
      <c r="F66" s="64">
        <f t="shared" si="4"/>
        <v>0</v>
      </c>
      <c r="G66" s="209"/>
    </row>
    <row r="67" spans="1:8">
      <c r="A67" s="208" t="s">
        <v>79</v>
      </c>
      <c r="B67" s="64"/>
      <c r="C67" s="64"/>
      <c r="D67" s="64">
        <f t="shared" si="2"/>
        <v>0</v>
      </c>
      <c r="E67" s="64">
        <f t="shared" si="3"/>
        <v>0</v>
      </c>
      <c r="F67" s="64">
        <f t="shared" si="4"/>
        <v>0</v>
      </c>
      <c r="G67" s="209"/>
    </row>
    <row r="68" spans="1:8">
      <c r="A68" s="211" t="s">
        <v>80</v>
      </c>
      <c r="B68" s="64"/>
      <c r="C68" s="64"/>
      <c r="D68" s="64">
        <f t="shared" si="2"/>
        <v>0</v>
      </c>
      <c r="E68" s="64">
        <f t="shared" si="3"/>
        <v>0</v>
      </c>
      <c r="F68" s="64">
        <f t="shared" si="4"/>
        <v>0</v>
      </c>
      <c r="G68" s="209"/>
    </row>
    <row r="69" spans="1:8">
      <c r="A69" s="208" t="s">
        <v>81</v>
      </c>
      <c r="B69" s="64"/>
      <c r="C69" s="64"/>
      <c r="D69" s="64">
        <f t="shared" si="2"/>
        <v>0</v>
      </c>
      <c r="E69" s="64">
        <f t="shared" si="3"/>
        <v>0</v>
      </c>
      <c r="F69" s="64">
        <f t="shared" si="4"/>
        <v>0</v>
      </c>
      <c r="G69" s="209"/>
    </row>
    <row r="70" spans="1:8" ht="18.75" customHeight="1">
      <c r="A70" s="211" t="s">
        <v>82</v>
      </c>
      <c r="B70" s="64"/>
      <c r="C70" s="64"/>
      <c r="D70" s="64">
        <f t="shared" si="2"/>
        <v>0</v>
      </c>
      <c r="E70" s="64">
        <f t="shared" si="3"/>
        <v>0</v>
      </c>
      <c r="F70" s="64">
        <f t="shared" si="4"/>
        <v>0</v>
      </c>
      <c r="G70" s="209"/>
    </row>
    <row r="71" spans="1:8">
      <c r="A71" s="212" t="s">
        <v>83</v>
      </c>
      <c r="B71" s="123"/>
      <c r="C71" s="222">
        <v>90</v>
      </c>
      <c r="D71" s="64">
        <v>0</v>
      </c>
      <c r="E71" s="64">
        <f t="shared" si="3"/>
        <v>0</v>
      </c>
      <c r="F71" s="64">
        <f t="shared" si="4"/>
        <v>0</v>
      </c>
      <c r="G71" s="209"/>
      <c r="H71" s="223"/>
    </row>
    <row r="72" spans="1:8">
      <c r="A72" s="213"/>
      <c r="B72" s="214"/>
      <c r="C72" s="214"/>
      <c r="D72" s="214">
        <f t="shared" si="2"/>
        <v>0</v>
      </c>
      <c r="E72" s="214">
        <f t="shared" si="3"/>
        <v>0</v>
      </c>
      <c r="F72" s="214">
        <f t="shared" si="4"/>
        <v>0</v>
      </c>
      <c r="G72" s="215"/>
    </row>
    <row r="73" spans="1:8" ht="16.5" customHeight="1">
      <c r="A73" s="218" t="s">
        <v>84</v>
      </c>
      <c r="B73" s="219"/>
      <c r="C73" s="219"/>
      <c r="D73" s="219"/>
      <c r="E73" s="219"/>
      <c r="F73" s="220">
        <f>SUM(F58:F72)</f>
        <v>0</v>
      </c>
      <c r="G73" s="221">
        <f>SUM(G58:G72)</f>
        <v>0</v>
      </c>
    </row>
    <row r="74" spans="1:8" ht="28.5" customHeight="1">
      <c r="A74" s="149" t="s">
        <v>85</v>
      </c>
      <c r="B74" s="150"/>
      <c r="C74" s="150"/>
      <c r="D74" s="150"/>
      <c r="E74" s="150"/>
      <c r="F74" s="150"/>
      <c r="G74" s="151"/>
      <c r="H74" s="7"/>
    </row>
    <row r="75" spans="1:8" ht="28.5" customHeight="1">
      <c r="A75" s="68" t="s">
        <v>86</v>
      </c>
      <c r="B75" s="69" t="s">
        <v>68</v>
      </c>
      <c r="C75" s="69" t="s">
        <v>69</v>
      </c>
      <c r="D75" s="69"/>
      <c r="E75" s="69"/>
      <c r="F75" s="70" t="s">
        <v>12</v>
      </c>
      <c r="G75" s="70" t="s">
        <v>13</v>
      </c>
      <c r="H75" s="7"/>
    </row>
    <row r="76" spans="1:8" ht="28.5" customHeight="1">
      <c r="A76" s="75" t="s">
        <v>87</v>
      </c>
      <c r="B76" s="76"/>
      <c r="C76" s="77">
        <v>450</v>
      </c>
      <c r="D76" s="76"/>
      <c r="E76" s="76"/>
      <c r="F76" s="73">
        <f>B76*C76</f>
        <v>0</v>
      </c>
      <c r="G76" s="74"/>
      <c r="H76" s="7"/>
    </row>
    <row r="77" spans="1:8" ht="28.5" customHeight="1">
      <c r="A77" s="71" t="s">
        <v>88</v>
      </c>
      <c r="B77" s="72"/>
      <c r="C77" s="73">
        <v>450</v>
      </c>
      <c r="D77" s="72"/>
      <c r="E77" s="72"/>
      <c r="F77" s="73">
        <f t="shared" ref="F77:F79" si="5">B77*C77</f>
        <v>0</v>
      </c>
      <c r="G77" s="74"/>
      <c r="H77" s="7"/>
    </row>
    <row r="78" spans="1:8" ht="28.5" customHeight="1">
      <c r="A78" s="71" t="s">
        <v>89</v>
      </c>
      <c r="B78" s="72"/>
      <c r="C78" s="73">
        <v>850</v>
      </c>
      <c r="D78" s="72"/>
      <c r="E78" s="72"/>
      <c r="F78" s="73">
        <f t="shared" si="5"/>
        <v>0</v>
      </c>
      <c r="G78" s="74"/>
      <c r="H78" s="7"/>
    </row>
    <row r="79" spans="1:8" ht="28.5" customHeight="1">
      <c r="A79" s="71" t="s">
        <v>90</v>
      </c>
      <c r="B79" s="72"/>
      <c r="C79" s="73">
        <v>850</v>
      </c>
      <c r="D79" s="72"/>
      <c r="E79" s="72"/>
      <c r="F79" s="73">
        <f t="shared" si="5"/>
        <v>0</v>
      </c>
      <c r="G79" s="74"/>
    </row>
    <row r="80" spans="1:8" ht="30">
      <c r="A80" s="78" t="s">
        <v>91</v>
      </c>
      <c r="B80" s="79" t="s">
        <v>68</v>
      </c>
      <c r="C80" s="79" t="s">
        <v>69</v>
      </c>
      <c r="D80" s="79" t="s">
        <v>92</v>
      </c>
      <c r="E80" s="79" t="s">
        <v>93</v>
      </c>
      <c r="F80" s="79" t="s">
        <v>60</v>
      </c>
      <c r="G80" s="80" t="s">
        <v>13</v>
      </c>
      <c r="H80" s="7"/>
    </row>
    <row r="81" spans="1:8" ht="28.5" customHeight="1">
      <c r="A81" s="81" t="s">
        <v>94</v>
      </c>
      <c r="B81" s="81"/>
      <c r="C81" s="82">
        <v>150</v>
      </c>
      <c r="D81" s="83">
        <f>B81*C81</f>
        <v>0</v>
      </c>
      <c r="E81" s="83">
        <f>D81*0.13</f>
        <v>0</v>
      </c>
      <c r="F81" s="82">
        <f>B81*C81</f>
        <v>0</v>
      </c>
      <c r="G81" s="81"/>
      <c r="H81" s="7"/>
    </row>
    <row r="82" spans="1:8" ht="28.5" customHeight="1">
      <c r="A82" s="81" t="s">
        <v>95</v>
      </c>
      <c r="B82" s="81"/>
      <c r="C82" s="82">
        <v>250</v>
      </c>
      <c r="D82" s="83">
        <f>B82*C82</f>
        <v>0</v>
      </c>
      <c r="E82" s="83">
        <f>D82*0.13</f>
        <v>0</v>
      </c>
      <c r="F82" s="82">
        <f>D82+E82</f>
        <v>0</v>
      </c>
      <c r="G82" s="81"/>
      <c r="H82" s="7"/>
    </row>
    <row r="83" spans="1:8" ht="36.75" customHeight="1">
      <c r="A83" s="84" t="s">
        <v>96</v>
      </c>
      <c r="B83" s="85"/>
      <c r="C83" s="86">
        <v>399</v>
      </c>
      <c r="D83" s="87">
        <f t="shared" ref="D83:D84" si="6">B83*C83</f>
        <v>0</v>
      </c>
      <c r="E83" s="87">
        <f t="shared" ref="E83:E84" si="7">D83*0.13</f>
        <v>0</v>
      </c>
      <c r="F83" s="86">
        <f t="shared" ref="F83:F84" si="8">D83+E83</f>
        <v>0</v>
      </c>
      <c r="G83" s="88"/>
      <c r="H83" s="7"/>
    </row>
    <row r="84" spans="1:8" ht="49.5" customHeight="1">
      <c r="A84" s="90" t="s">
        <v>97</v>
      </c>
      <c r="B84" s="91"/>
      <c r="C84" s="92">
        <v>250</v>
      </c>
      <c r="D84" s="93">
        <f t="shared" si="6"/>
        <v>0</v>
      </c>
      <c r="E84" s="93">
        <f t="shared" si="7"/>
        <v>0</v>
      </c>
      <c r="F84" s="92">
        <f t="shared" si="8"/>
        <v>0</v>
      </c>
      <c r="G84" s="94"/>
      <c r="H84" s="124"/>
    </row>
    <row r="85" spans="1:8" ht="33.75" customHeight="1">
      <c r="A85" s="95" t="s">
        <v>98</v>
      </c>
      <c r="B85" s="96" t="s">
        <v>68</v>
      </c>
      <c r="C85" s="96" t="s">
        <v>69</v>
      </c>
      <c r="D85" s="96" t="s">
        <v>92</v>
      </c>
      <c r="E85" s="96" t="s">
        <v>93</v>
      </c>
      <c r="F85" s="96" t="s">
        <v>60</v>
      </c>
      <c r="G85" s="97" t="s">
        <v>13</v>
      </c>
      <c r="H85" s="7"/>
    </row>
    <row r="86" spans="1:8" ht="31.5" customHeight="1">
      <c r="A86" s="98" t="s">
        <v>99</v>
      </c>
      <c r="B86" s="99">
        <v>1</v>
      </c>
      <c r="C86" s="100">
        <v>1200</v>
      </c>
      <c r="D86" s="87">
        <f>B86*C86</f>
        <v>1200</v>
      </c>
      <c r="E86" s="100" t="s">
        <v>100</v>
      </c>
      <c r="F86" s="86">
        <f>D86</f>
        <v>1200</v>
      </c>
      <c r="G86" s="101"/>
      <c r="H86" s="7"/>
    </row>
    <row r="87" spans="1:8" ht="18.75" customHeight="1">
      <c r="A87" s="98" t="s">
        <v>101</v>
      </c>
      <c r="B87" s="99"/>
      <c r="C87" s="100">
        <v>1100</v>
      </c>
      <c r="D87" s="87">
        <f>B87*C87</f>
        <v>0</v>
      </c>
      <c r="E87" s="102">
        <f>D87*0.13</f>
        <v>0</v>
      </c>
      <c r="F87" s="86">
        <f>D87+E87</f>
        <v>0</v>
      </c>
      <c r="G87" s="101"/>
      <c r="H87" s="7"/>
    </row>
    <row r="88" spans="1:8" ht="18.75" customHeight="1">
      <c r="A88" s="103" t="s">
        <v>102</v>
      </c>
      <c r="B88" s="104"/>
      <c r="C88" s="105">
        <v>4800</v>
      </c>
      <c r="D88" s="83">
        <f t="shared" ref="D88:D95" si="9">B88*C88</f>
        <v>0</v>
      </c>
      <c r="E88" s="83">
        <f>D88*0.13</f>
        <v>0</v>
      </c>
      <c r="F88" s="82">
        <f t="shared" ref="F88:F95" si="10">D88+E88</f>
        <v>0</v>
      </c>
      <c r="G88" s="106"/>
      <c r="H88" s="7"/>
    </row>
    <row r="89" spans="1:8" ht="18.75" customHeight="1">
      <c r="A89" s="103" t="s">
        <v>103</v>
      </c>
      <c r="B89" s="104"/>
      <c r="C89" s="105">
        <v>4800</v>
      </c>
      <c r="D89" s="83">
        <f t="shared" si="9"/>
        <v>0</v>
      </c>
      <c r="E89" s="83">
        <f t="shared" ref="E89:E95" si="11">D89*0.13</f>
        <v>0</v>
      </c>
      <c r="F89" s="82">
        <f t="shared" si="10"/>
        <v>0</v>
      </c>
      <c r="G89" s="106"/>
      <c r="H89" s="7"/>
    </row>
    <row r="90" spans="1:8" ht="18.75" customHeight="1">
      <c r="A90" s="103" t="s">
        <v>104</v>
      </c>
      <c r="B90" s="107"/>
      <c r="C90" s="108">
        <v>1700</v>
      </c>
      <c r="D90" s="83">
        <f t="shared" si="9"/>
        <v>0</v>
      </c>
      <c r="E90" s="83">
        <f t="shared" si="11"/>
        <v>0</v>
      </c>
      <c r="F90" s="82">
        <f t="shared" si="10"/>
        <v>0</v>
      </c>
      <c r="G90" s="106"/>
      <c r="H90" s="7"/>
    </row>
    <row r="91" spans="1:8" ht="36" customHeight="1">
      <c r="A91" s="121" t="s">
        <v>105</v>
      </c>
      <c r="B91" s="81"/>
      <c r="C91" s="83">
        <v>1300</v>
      </c>
      <c r="D91" s="83">
        <f t="shared" si="9"/>
        <v>0</v>
      </c>
      <c r="E91" s="83">
        <f t="shared" si="11"/>
        <v>0</v>
      </c>
      <c r="F91" s="82">
        <f t="shared" si="10"/>
        <v>0</v>
      </c>
      <c r="G91" s="89"/>
      <c r="H91" s="7"/>
    </row>
    <row r="92" spans="1:8" ht="18.75" customHeight="1">
      <c r="A92" s="109" t="s">
        <v>106</v>
      </c>
      <c r="B92" s="81"/>
      <c r="C92" s="83">
        <v>100</v>
      </c>
      <c r="D92" s="83">
        <f t="shared" si="9"/>
        <v>0</v>
      </c>
      <c r="E92" s="83">
        <f t="shared" si="11"/>
        <v>0</v>
      </c>
      <c r="F92" s="82">
        <f t="shared" si="10"/>
        <v>0</v>
      </c>
      <c r="G92" s="89"/>
      <c r="H92" s="7"/>
    </row>
    <row r="93" spans="1:8" ht="18.75" customHeight="1">
      <c r="A93" s="110" t="s">
        <v>107</v>
      </c>
      <c r="B93" s="81"/>
      <c r="C93" s="83">
        <v>90</v>
      </c>
      <c r="D93" s="83">
        <f>B93*C93</f>
        <v>0</v>
      </c>
      <c r="E93" s="83">
        <f t="shared" ref="E93" si="12">D93*0.13</f>
        <v>0</v>
      </c>
      <c r="F93" s="82">
        <f t="shared" ref="F93" si="13">D93+E93</f>
        <v>0</v>
      </c>
      <c r="G93" s="89"/>
      <c r="H93" s="7"/>
    </row>
    <row r="94" spans="1:8" ht="18.75" customHeight="1">
      <c r="A94" s="110" t="s">
        <v>108</v>
      </c>
      <c r="B94" s="81"/>
      <c r="C94" s="83"/>
      <c r="D94" s="83">
        <f>B94*C94</f>
        <v>0</v>
      </c>
      <c r="E94" s="83">
        <f t="shared" ref="E94" si="14">D94*0.13</f>
        <v>0</v>
      </c>
      <c r="F94" s="82">
        <f t="shared" ref="F94" si="15">D94+E94</f>
        <v>0</v>
      </c>
      <c r="G94" s="89"/>
      <c r="H94" s="7"/>
    </row>
    <row r="95" spans="1:8" ht="18.75" customHeight="1">
      <c r="A95" s="103" t="s">
        <v>109</v>
      </c>
      <c r="B95" s="81"/>
      <c r="C95" s="83"/>
      <c r="D95" s="83">
        <f t="shared" si="9"/>
        <v>0</v>
      </c>
      <c r="E95" s="83">
        <f t="shared" si="11"/>
        <v>0</v>
      </c>
      <c r="F95" s="82">
        <f t="shared" si="10"/>
        <v>0</v>
      </c>
      <c r="G95" s="89"/>
      <c r="H95" s="7"/>
    </row>
    <row r="96" spans="1:8" ht="18.75" customHeight="1">
      <c r="A96" s="156" t="s">
        <v>110</v>
      </c>
      <c r="B96" s="157"/>
      <c r="C96" s="157"/>
      <c r="D96" s="157"/>
      <c r="E96" s="157"/>
      <c r="F96" s="111">
        <f>SUM(F76:F84)+SUM(F86:F95)</f>
        <v>1200</v>
      </c>
      <c r="G96" s="112">
        <f>SUM(G76:G79)+SUM(G86:G92)</f>
        <v>0</v>
      </c>
      <c r="H96" s="7"/>
    </row>
    <row r="97" spans="1:8" ht="25.5" customHeight="1">
      <c r="A97" s="141" t="s">
        <v>111</v>
      </c>
      <c r="B97" s="142"/>
      <c r="C97" s="142"/>
      <c r="D97" s="142"/>
      <c r="E97" s="142"/>
      <c r="F97" s="113">
        <f>F47+F55+F73+F96</f>
        <v>2456.5</v>
      </c>
      <c r="G97" s="114">
        <f>G47+G55+G73+G96</f>
        <v>0</v>
      </c>
    </row>
    <row r="98" spans="1:8" ht="21">
      <c r="A98" s="126"/>
      <c r="B98" s="127"/>
      <c r="C98" s="127"/>
      <c r="D98" s="127"/>
      <c r="E98" s="127"/>
      <c r="F98" s="127"/>
      <c r="G98" s="128"/>
      <c r="H98" s="7"/>
    </row>
    <row r="99" spans="1:8" ht="23.25">
      <c r="A99" s="181" t="s">
        <v>112</v>
      </c>
      <c r="B99" s="182"/>
      <c r="C99" s="182"/>
      <c r="D99" s="171" t="s">
        <v>113</v>
      </c>
      <c r="E99" s="171"/>
      <c r="F99" s="171" t="s">
        <v>13</v>
      </c>
      <c r="G99" s="173"/>
      <c r="H99" s="7"/>
    </row>
    <row r="100" spans="1:8" ht="20.25" customHeight="1">
      <c r="A100" s="179" t="s">
        <v>33</v>
      </c>
      <c r="B100" s="180"/>
      <c r="C100" s="180"/>
      <c r="D100" s="165">
        <f>F30</f>
        <v>12000</v>
      </c>
      <c r="E100" s="165"/>
      <c r="F100" s="165">
        <f>G30</f>
        <v>0</v>
      </c>
      <c r="G100" s="166"/>
      <c r="H100" s="7"/>
    </row>
    <row r="101" spans="1:8" ht="19.5" customHeight="1">
      <c r="A101" s="174" t="s">
        <v>111</v>
      </c>
      <c r="B101" s="175"/>
      <c r="C101" s="176"/>
      <c r="D101" s="167">
        <f>F97</f>
        <v>2456.5</v>
      </c>
      <c r="E101" s="172"/>
      <c r="F101" s="167">
        <f>G97</f>
        <v>0</v>
      </c>
      <c r="G101" s="168"/>
      <c r="H101" s="7"/>
    </row>
    <row r="102" spans="1:8" ht="18.75">
      <c r="A102" s="177" t="s">
        <v>114</v>
      </c>
      <c r="B102" s="178"/>
      <c r="C102" s="178"/>
      <c r="D102" s="169">
        <f>D100-D101</f>
        <v>9543.5</v>
      </c>
      <c r="E102" s="169"/>
      <c r="F102" s="169">
        <f>F100-F101</f>
        <v>0</v>
      </c>
      <c r="G102" s="170"/>
    </row>
    <row r="103" spans="1:8" ht="21">
      <c r="A103" s="115" t="s">
        <v>115</v>
      </c>
      <c r="B103" s="116"/>
      <c r="C103" s="116"/>
      <c r="D103" s="116"/>
      <c r="E103" s="116"/>
      <c r="F103" s="116"/>
      <c r="G103" s="116"/>
    </row>
    <row r="104" spans="1:8">
      <c r="A104" s="117" t="s">
        <v>116</v>
      </c>
    </row>
    <row r="105" spans="1:8">
      <c r="A105" s="117" t="s">
        <v>117</v>
      </c>
    </row>
    <row r="106" spans="1:8">
      <c r="A106" s="117" t="s">
        <v>118</v>
      </c>
    </row>
    <row r="107" spans="1:8">
      <c r="A107" s="117" t="s">
        <v>119</v>
      </c>
    </row>
    <row r="108" spans="1:8">
      <c r="A108" s="117" t="s">
        <v>120</v>
      </c>
    </row>
    <row r="109" spans="1:8">
      <c r="A109" s="117" t="s">
        <v>121</v>
      </c>
    </row>
    <row r="110" spans="1:8">
      <c r="A110" s="117" t="s">
        <v>122</v>
      </c>
    </row>
    <row r="111" spans="1:8">
      <c r="A111" s="117" t="s">
        <v>123</v>
      </c>
    </row>
    <row r="112" spans="1:8">
      <c r="A112" s="117" t="s">
        <v>124</v>
      </c>
    </row>
    <row r="113" spans="1:1">
      <c r="A113" s="117" t="s">
        <v>119</v>
      </c>
    </row>
    <row r="114" spans="1:1">
      <c r="A114" s="117" t="s">
        <v>125</v>
      </c>
    </row>
    <row r="115" spans="1:1">
      <c r="A115" s="117" t="s">
        <v>126</v>
      </c>
    </row>
    <row r="116" spans="1:1">
      <c r="A116" s="117" t="s">
        <v>127</v>
      </c>
    </row>
    <row r="117" spans="1:1">
      <c r="A117" s="117" t="s">
        <v>128</v>
      </c>
    </row>
    <row r="118" spans="1:1">
      <c r="A118" s="117" t="s">
        <v>129</v>
      </c>
    </row>
    <row r="119" spans="1:1">
      <c r="A119" s="117" t="s">
        <v>130</v>
      </c>
    </row>
    <row r="120" spans="1:1">
      <c r="A120" s="117" t="s">
        <v>119</v>
      </c>
    </row>
    <row r="121" spans="1:1">
      <c r="A121" s="117" t="s">
        <v>131</v>
      </c>
    </row>
    <row r="122" spans="1:1">
      <c r="A122" s="117" t="s">
        <v>132</v>
      </c>
    </row>
    <row r="123" spans="1:1">
      <c r="A123" s="117" t="s">
        <v>133</v>
      </c>
    </row>
    <row r="124" spans="1:1">
      <c r="A124" s="117" t="s">
        <v>134</v>
      </c>
    </row>
    <row r="125" spans="1:1">
      <c r="A125" s="117" t="s">
        <v>135</v>
      </c>
    </row>
    <row r="126" spans="1:1">
      <c r="A126" s="117" t="s">
        <v>119</v>
      </c>
    </row>
    <row r="127" spans="1:1">
      <c r="A127" s="117" t="s">
        <v>136</v>
      </c>
    </row>
    <row r="128" spans="1:1">
      <c r="A128" s="117" t="s">
        <v>137</v>
      </c>
    </row>
    <row r="129" spans="1:1">
      <c r="A129" s="117" t="s">
        <v>119</v>
      </c>
    </row>
    <row r="130" spans="1:1">
      <c r="A130" s="117" t="s">
        <v>138</v>
      </c>
    </row>
    <row r="131" spans="1:1">
      <c r="A131" s="117" t="s">
        <v>139</v>
      </c>
    </row>
    <row r="132" spans="1:1">
      <c r="A132" s="117" t="s">
        <v>140</v>
      </c>
    </row>
    <row r="133" spans="1:1">
      <c r="A133" s="117" t="s">
        <v>141</v>
      </c>
    </row>
    <row r="134" spans="1:1">
      <c r="A134" s="117" t="s">
        <v>142</v>
      </c>
    </row>
    <row r="135" spans="1:1">
      <c r="A135" s="117" t="s">
        <v>143</v>
      </c>
    </row>
    <row r="136" spans="1:1">
      <c r="A136" s="117" t="s">
        <v>119</v>
      </c>
    </row>
    <row r="137" spans="1:1">
      <c r="A137" s="117" t="s">
        <v>144</v>
      </c>
    </row>
    <row r="138" spans="1:1">
      <c r="A138" s="117" t="s">
        <v>119</v>
      </c>
    </row>
    <row r="139" spans="1:1">
      <c r="A139" s="117" t="s">
        <v>145</v>
      </c>
    </row>
    <row r="140" spans="1:1">
      <c r="A140" s="117" t="s">
        <v>146</v>
      </c>
    </row>
    <row r="141" spans="1:1">
      <c r="A141" s="117" t="s">
        <v>119</v>
      </c>
    </row>
    <row r="142" spans="1:1">
      <c r="A142" s="117" t="s">
        <v>147</v>
      </c>
    </row>
    <row r="143" spans="1:1">
      <c r="A143" s="117" t="s">
        <v>148</v>
      </c>
    </row>
    <row r="144" spans="1:1">
      <c r="A144" s="117" t="s">
        <v>149</v>
      </c>
    </row>
    <row r="145" spans="1:1">
      <c r="A145" s="117" t="s">
        <v>150</v>
      </c>
    </row>
    <row r="146" spans="1:1">
      <c r="A146" s="117" t="s">
        <v>151</v>
      </c>
    </row>
    <row r="147" spans="1:1">
      <c r="A147" s="117" t="s">
        <v>152</v>
      </c>
    </row>
    <row r="148" spans="1:1">
      <c r="A148" s="117" t="s">
        <v>153</v>
      </c>
    </row>
    <row r="149" spans="1:1">
      <c r="A149" s="117" t="s">
        <v>119</v>
      </c>
    </row>
    <row r="150" spans="1:1">
      <c r="A150" s="117" t="s">
        <v>154</v>
      </c>
    </row>
    <row r="151" spans="1:1">
      <c r="A151" s="117" t="s">
        <v>155</v>
      </c>
    </row>
    <row r="152" spans="1:1">
      <c r="A152" s="117" t="s">
        <v>119</v>
      </c>
    </row>
    <row r="153" spans="1:1">
      <c r="A153" s="117" t="s">
        <v>156</v>
      </c>
    </row>
    <row r="154" spans="1:1">
      <c r="A154" s="117" t="s">
        <v>157</v>
      </c>
    </row>
    <row r="155" spans="1:1">
      <c r="A155" s="117" t="s">
        <v>158</v>
      </c>
    </row>
    <row r="156" spans="1:1">
      <c r="A156" s="117" t="s">
        <v>143</v>
      </c>
    </row>
    <row r="157" spans="1:1">
      <c r="A157" s="118" t="s">
        <v>159</v>
      </c>
    </row>
    <row r="158" spans="1:1">
      <c r="A158" s="119" t="s">
        <v>160</v>
      </c>
    </row>
    <row r="159" spans="1:1">
      <c r="A159" s="119" t="s">
        <v>161</v>
      </c>
    </row>
    <row r="160" spans="1:1">
      <c r="A160" s="120">
        <v>1450</v>
      </c>
    </row>
    <row r="161" spans="1:1">
      <c r="A161" s="117" t="s">
        <v>162</v>
      </c>
    </row>
    <row r="162" spans="1:1">
      <c r="A162" s="117" t="s">
        <v>119</v>
      </c>
    </row>
    <row r="163" spans="1:1">
      <c r="A163" s="117" t="s">
        <v>163</v>
      </c>
    </row>
    <row r="164" spans="1:1">
      <c r="A164" s="117" t="s">
        <v>119</v>
      </c>
    </row>
    <row r="165" spans="1:1">
      <c r="A165" s="117" t="s">
        <v>164</v>
      </c>
    </row>
    <row r="166" spans="1:1">
      <c r="A166" s="117" t="s">
        <v>165</v>
      </c>
    </row>
    <row r="167" spans="1:1">
      <c r="A167" s="117" t="s">
        <v>166</v>
      </c>
    </row>
    <row r="168" spans="1:1">
      <c r="A168" s="117" t="s">
        <v>167</v>
      </c>
    </row>
    <row r="169" spans="1:1">
      <c r="A169" s="117" t="s">
        <v>119</v>
      </c>
    </row>
    <row r="170" spans="1:1">
      <c r="A170" s="117" t="s">
        <v>168</v>
      </c>
    </row>
    <row r="171" spans="1:1">
      <c r="A171" s="117" t="s">
        <v>169</v>
      </c>
    </row>
    <row r="172" spans="1:1">
      <c r="A172" s="117" t="s">
        <v>170</v>
      </c>
    </row>
    <row r="173" spans="1:1">
      <c r="A173" s="117" t="s">
        <v>171</v>
      </c>
    </row>
    <row r="174" spans="1:1">
      <c r="A174" s="117" t="s">
        <v>172</v>
      </c>
    </row>
    <row r="175" spans="1:1">
      <c r="A175" s="117" t="s">
        <v>119</v>
      </c>
    </row>
    <row r="176" spans="1:1">
      <c r="A176" s="117" t="s">
        <v>173</v>
      </c>
    </row>
    <row r="177" spans="1:1">
      <c r="A177" s="117" t="s">
        <v>174</v>
      </c>
    </row>
    <row r="178" spans="1:1">
      <c r="A178" s="117" t="s">
        <v>175</v>
      </c>
    </row>
    <row r="179" spans="1:1">
      <c r="A179" s="117" t="s">
        <v>176</v>
      </c>
    </row>
    <row r="180" spans="1:1">
      <c r="A180" s="117" t="s">
        <v>177</v>
      </c>
    </row>
    <row r="181" spans="1:1">
      <c r="A181" s="117" t="s">
        <v>119</v>
      </c>
    </row>
    <row r="182" spans="1:1">
      <c r="A182" s="117" t="s">
        <v>178</v>
      </c>
    </row>
    <row r="183" spans="1:1">
      <c r="A183" s="117" t="s">
        <v>179</v>
      </c>
    </row>
    <row r="184" spans="1:1">
      <c r="A184" s="117" t="s">
        <v>180</v>
      </c>
    </row>
    <row r="185" spans="1:1">
      <c r="A185" s="117" t="s">
        <v>181</v>
      </c>
    </row>
    <row r="186" spans="1:1">
      <c r="A186" s="117" t="s">
        <v>182</v>
      </c>
    </row>
    <row r="187" spans="1:1">
      <c r="A187" s="117" t="s">
        <v>183</v>
      </c>
    </row>
    <row r="188" spans="1:1">
      <c r="A188" s="117" t="s">
        <v>184</v>
      </c>
    </row>
    <row r="189" spans="1:1">
      <c r="A189" s="117" t="s">
        <v>185</v>
      </c>
    </row>
    <row r="190" spans="1:1">
      <c r="A190" s="117" t="s">
        <v>119</v>
      </c>
    </row>
    <row r="191" spans="1:1">
      <c r="A191" s="117" t="s">
        <v>186</v>
      </c>
    </row>
    <row r="192" spans="1:1">
      <c r="A192" s="117" t="s">
        <v>119</v>
      </c>
    </row>
    <row r="193" spans="1:1">
      <c r="A193" s="117" t="s">
        <v>187</v>
      </c>
    </row>
    <row r="194" spans="1:1">
      <c r="A194" s="117" t="s">
        <v>188</v>
      </c>
    </row>
    <row r="195" spans="1:1">
      <c r="A195" s="117" t="s">
        <v>189</v>
      </c>
    </row>
    <row r="196" spans="1:1">
      <c r="A196" s="117" t="s">
        <v>190</v>
      </c>
    </row>
    <row r="197" spans="1:1">
      <c r="A197" s="117" t="s">
        <v>190</v>
      </c>
    </row>
  </sheetData>
  <mergeCells count="56">
    <mergeCell ref="A1:G1"/>
    <mergeCell ref="A3:G3"/>
    <mergeCell ref="B19:C19"/>
    <mergeCell ref="B20:C20"/>
    <mergeCell ref="B21:C21"/>
    <mergeCell ref="A18:E18"/>
    <mergeCell ref="A17:E17"/>
    <mergeCell ref="A8:G8"/>
    <mergeCell ref="A9:G9"/>
    <mergeCell ref="D19:E19"/>
    <mergeCell ref="D20:E20"/>
    <mergeCell ref="D21:E21"/>
    <mergeCell ref="A2:G2"/>
    <mergeCell ref="A101:C101"/>
    <mergeCell ref="A102:C102"/>
    <mergeCell ref="D100:E100"/>
    <mergeCell ref="A100:C100"/>
    <mergeCell ref="A99:C99"/>
    <mergeCell ref="D102:E102"/>
    <mergeCell ref="F100:G100"/>
    <mergeCell ref="F101:G101"/>
    <mergeCell ref="F102:G102"/>
    <mergeCell ref="D99:E99"/>
    <mergeCell ref="D101:E101"/>
    <mergeCell ref="F99:G99"/>
    <mergeCell ref="B22:C22"/>
    <mergeCell ref="B23:C23"/>
    <mergeCell ref="B24:C24"/>
    <mergeCell ref="B25:C25"/>
    <mergeCell ref="D23:E23"/>
    <mergeCell ref="D24:E24"/>
    <mergeCell ref="D25:E25"/>
    <mergeCell ref="D22:E22"/>
    <mergeCell ref="A96:E96"/>
    <mergeCell ref="A30:E30"/>
    <mergeCell ref="B26:C26"/>
    <mergeCell ref="B27:C27"/>
    <mergeCell ref="D27:E27"/>
    <mergeCell ref="B28:C28"/>
    <mergeCell ref="D28:E28"/>
    <mergeCell ref="A98:G98"/>
    <mergeCell ref="A4:G4"/>
    <mergeCell ref="A5:G5"/>
    <mergeCell ref="A6:G6"/>
    <mergeCell ref="A7:G7"/>
    <mergeCell ref="A97:E97"/>
    <mergeCell ref="A29:E29"/>
    <mergeCell ref="A32:E32"/>
    <mergeCell ref="A48:E48"/>
    <mergeCell ref="A47:E47"/>
    <mergeCell ref="A74:G74"/>
    <mergeCell ref="A31:G31"/>
    <mergeCell ref="A55:E55"/>
    <mergeCell ref="A56:E56"/>
    <mergeCell ref="D26:E26"/>
    <mergeCell ref="A73:E73"/>
  </mergeCells>
  <pageMargins left="7.874015748031496E-2" right="0" top="7.874015748031496E-2" bottom="7.874015748031496E-2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Category xmlns="95c98ae5-d9ab-4690-bc64-c3f7c539e905">Budget</DocumentCategory>
    <DocumentType xmlns="95c98ae5-d9ab-4690-bc64-c3f7c539e905">Form</DocumentType>
    <Internal_x002f_External xmlns="95c98ae5-d9ab-4690-bc64-c3f7c539e905">
      <Value>Internal</Value>
      <Value>External</Value>
    </Internal_x002f_Externa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054C633B32E4D9149BFB5DA7F82C2" ma:contentTypeVersion="7" ma:contentTypeDescription="Create a new document." ma:contentTypeScope="" ma:versionID="8ab60e69cda4d96f93826fdf15b54907">
  <xsd:schema xmlns:xsd="http://www.w3.org/2001/XMLSchema" xmlns:xs="http://www.w3.org/2001/XMLSchema" xmlns:p="http://schemas.microsoft.com/office/2006/metadata/properties" xmlns:ns2="95c98ae5-d9ab-4690-bc64-c3f7c539e905" targetNamespace="http://schemas.microsoft.com/office/2006/metadata/properties" ma:root="true" ma:fieldsID="123cc38eeae925de11e0fd3cc78e7bee" ns2:_="">
    <xsd:import namespace="95c98ae5-d9ab-4690-bc64-c3f7c539e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DocumentCategory"/>
                <xsd:element ref="ns2:DocumentType"/>
                <xsd:element ref="ns2:Internal_x002f_Extern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98ae5-d9ab-4690-bc64-c3f7c539e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Category" ma:index="12" ma:displayName="Document Category" ma:description="What prat of the development process does this relate to - ie. Application, Sponsorship, Evaluations etc" ma:format="Dropdown" ma:internalName="DocumentCategory">
      <xsd:simpleType>
        <xsd:restriction base="dms:Choice">
          <xsd:enumeration value="Application"/>
          <xsd:enumeration value="Budget"/>
          <xsd:enumeration value="Certificate of Attendance"/>
          <xsd:enumeration value="Conflict of Interest"/>
          <xsd:enumeration value="Content"/>
          <xsd:enumeration value="Ethics"/>
          <xsd:enumeration value="Evaluation and Assessment"/>
          <xsd:enumeration value="Marketing"/>
          <xsd:enumeration value="Needs Assessment"/>
          <xsd:enumeration value="Project management"/>
          <xsd:enumeration value="Registration and Attendance"/>
          <xsd:enumeration value="Speaker Communicaiton"/>
          <xsd:enumeration value="Closing of an Application File"/>
          <xsd:enumeration value="Office Administration"/>
          <xsd:enumeration value="Procedure Document"/>
          <xsd:enumeration value="PD/Training Documents"/>
          <xsd:enumeration value="SPC Administration"/>
          <xsd:enumeration value="Review"/>
        </xsd:restriction>
      </xsd:simpleType>
    </xsd:element>
    <xsd:element name="DocumentType" ma:index="13" ma:displayName="Document Type" ma:description="What typ of Resource Document is this - i.e. Tips sheet, template, external resource" ma:format="Dropdown" ma:internalName="DocumentType">
      <xsd:simpleType>
        <xsd:restriction base="dms:Choice">
          <xsd:enumeration value="Archived - no longer in use"/>
          <xsd:enumeration value="Checklist"/>
          <xsd:enumeration value="Template"/>
          <xsd:enumeration value="Form"/>
          <xsd:enumeration value="Tips Sheet"/>
          <xsd:enumeration value="Resource Document"/>
          <xsd:enumeration value="CEPD Policy"/>
        </xsd:restriction>
      </xsd:simpleType>
    </xsd:element>
    <xsd:element name="Internal_x002f_External" ma:index="14" nillable="true" ma:displayName="Internal/External" ma:description="Identifies whether the document is for use by CEPD team or by other groups developing programs independently" ma:format="Dropdown" ma:internalName="Internal_x002f_External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al"/>
                    <xsd:enumeration value="Exter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AD78D-E563-4686-979D-E80E85E286E9}"/>
</file>

<file path=customXml/itemProps2.xml><?xml version="1.0" encoding="utf-8"?>
<ds:datastoreItem xmlns:ds="http://schemas.openxmlformats.org/officeDocument/2006/customXml" ds:itemID="{63B7D3A5-93CF-430D-BD05-BAA479341EF7}"/>
</file>

<file path=customXml/itemProps3.xml><?xml version="1.0" encoding="utf-8"?>
<ds:datastoreItem xmlns:ds="http://schemas.openxmlformats.org/officeDocument/2006/customXml" ds:itemID="{F93A5725-1C93-42DD-9AB8-E91BB3082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Colquhoun</dc:creator>
  <cp:keywords/>
  <dc:description/>
  <cp:lastModifiedBy>Sarah Bazinet</cp:lastModifiedBy>
  <cp:revision/>
  <dcterms:created xsi:type="dcterms:W3CDTF">2014-08-21T19:53:05Z</dcterms:created>
  <dcterms:modified xsi:type="dcterms:W3CDTF">2024-09-16T18:48:14Z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0x010100382054C633B32E4D9149BFB5DA7F82C2</vt:lpwstr>
  </property>
  <property fmtid="{D5CDD505-2E9C-101B-9397-08002B2CF9AE}" pid="3" name="_dlc_DocIdItemGuid">
    <vt:lpwstr>09dfab7b-c187-430f-a79a-4b0b857f4325</vt:lpwstr>
  </property>
  <property fmtid="{D5CDD505-2E9C-101B-9397-08002B2CF9AE}" pid="4" name="Order">
    <vt:r8>2200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